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8"/>
  </bookViews>
  <sheets>
    <sheet name="OE1" sheetId="1" r:id="rId1"/>
    <sheet name="OE2" sheetId="2" r:id="rId2"/>
    <sheet name="OE3" sheetId="3" r:id="rId3"/>
    <sheet name="OE4" sheetId="4" r:id="rId4"/>
    <sheet name="OE5" sheetId="5" r:id="rId5"/>
    <sheet name="OE6" sheetId="6" r:id="rId6"/>
    <sheet name="OE7" sheetId="7" r:id="rId7"/>
    <sheet name="OE8" sheetId="8" r:id="rId8"/>
    <sheet name="OE9" sheetId="9" r:id="rId9"/>
    <sheet name="BB Adressen" sheetId="10" r:id="rId10"/>
    <sheet name="BB Linkbeispiel" sheetId="11" r:id="rId11"/>
    <sheet name="Useradressen" sheetId="12" r:id="rId12"/>
    <sheet name="Useranbindung Beispiel" sheetId="13" r:id="rId13"/>
    <sheet name="Userbeispiel AX25 AMPR" sheetId="14" r:id="rId14"/>
    <sheet name="Transfernetze" sheetId="15" r:id="rId15"/>
    <sheet name="Tabelle1" sheetId="16" r:id="rId16"/>
  </sheets>
  <definedNames/>
  <calcPr fullCalcOnLoad="1"/>
</workbook>
</file>

<file path=xl/comments1.xml><?xml version="1.0" encoding="utf-8"?>
<comments xmlns="http://schemas.openxmlformats.org/spreadsheetml/2006/main">
  <authors>
    <author>Kiendl Robert</author>
  </authors>
  <commentList>
    <comment ref="F32" authorId="0">
      <text>
        <r>
          <rPr>
            <b/>
            <sz val="8"/>
            <rFont val="Tahoma"/>
            <family val="2"/>
          </rPr>
          <t>Kiendl Robert:</t>
        </r>
        <r>
          <rPr>
            <sz val="8"/>
            <rFont val="Tahoma"/>
            <family val="2"/>
          </rPr>
          <t xml:space="preserve">
Verwaltung AX25 alt</t>
        </r>
      </text>
    </comment>
    <comment ref="F58" authorId="0">
      <text>
        <r>
          <rPr>
            <b/>
            <sz val="8"/>
            <rFont val="Tahoma"/>
            <family val="2"/>
          </rPr>
          <t>Kiendl Robert:</t>
        </r>
        <r>
          <rPr>
            <sz val="8"/>
            <rFont val="Tahoma"/>
            <family val="2"/>
          </rPr>
          <t xml:space="preserve">
Verwaltung AX25 alt</t>
        </r>
      </text>
    </comment>
  </commentList>
</comments>
</file>

<file path=xl/comments2.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3.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4.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5.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6.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 ref="F59" authorId="0">
      <text>
        <r>
          <rPr>
            <b/>
            <sz val="8"/>
            <rFont val="Tahoma"/>
            <family val="2"/>
          </rPr>
          <t>Kiendl Robert:</t>
        </r>
        <r>
          <rPr>
            <sz val="8"/>
            <rFont val="Tahoma"/>
            <family val="2"/>
          </rPr>
          <t xml:space="preserve">
Verwaltung AX25 alt</t>
        </r>
      </text>
    </comment>
    <comment ref="F60" authorId="0">
      <text>
        <r>
          <rPr>
            <b/>
            <sz val="8"/>
            <rFont val="Tahoma"/>
            <family val="2"/>
          </rPr>
          <t>Kiendl Robert:</t>
        </r>
        <r>
          <rPr>
            <sz val="8"/>
            <rFont val="Tahoma"/>
            <family val="2"/>
          </rPr>
          <t xml:space="preserve">
Verwaltung AX25 alt</t>
        </r>
      </text>
    </comment>
    <comment ref="F61" authorId="0">
      <text>
        <r>
          <rPr>
            <b/>
            <sz val="8"/>
            <rFont val="Tahoma"/>
            <family val="2"/>
          </rPr>
          <t>Kiendl Robert:</t>
        </r>
        <r>
          <rPr>
            <sz val="8"/>
            <rFont val="Tahoma"/>
            <family val="2"/>
          </rPr>
          <t xml:space="preserve">
Verwaltung AX25 alt</t>
        </r>
      </text>
    </comment>
    <comment ref="F62" authorId="0">
      <text>
        <r>
          <rPr>
            <b/>
            <sz val="8"/>
            <rFont val="Tahoma"/>
            <family val="2"/>
          </rPr>
          <t>Kiendl Robert:</t>
        </r>
        <r>
          <rPr>
            <sz val="8"/>
            <rFont val="Tahoma"/>
            <family val="2"/>
          </rPr>
          <t xml:space="preserve">
Verwaltung AX25 alt</t>
        </r>
      </text>
    </comment>
    <comment ref="F63" authorId="0">
      <text>
        <r>
          <rPr>
            <b/>
            <sz val="8"/>
            <rFont val="Tahoma"/>
            <family val="2"/>
          </rPr>
          <t>Kiendl Robert:</t>
        </r>
        <r>
          <rPr>
            <sz val="8"/>
            <rFont val="Tahoma"/>
            <family val="2"/>
          </rPr>
          <t xml:space="preserve">
Verwaltung AX25 alt</t>
        </r>
      </text>
    </comment>
  </commentList>
</comments>
</file>

<file path=xl/comments7.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8.xml><?xml version="1.0" encoding="utf-8"?>
<comments xmlns="http://schemas.openxmlformats.org/spreadsheetml/2006/main">
  <authors>
    <author>Kiendl Robert</author>
  </authors>
  <commentList>
    <comment ref="F58" authorId="0">
      <text>
        <r>
          <rPr>
            <b/>
            <sz val="8"/>
            <rFont val="Tahoma"/>
            <family val="2"/>
          </rPr>
          <t>Kiendl Robert:</t>
        </r>
        <r>
          <rPr>
            <sz val="8"/>
            <rFont val="Tahoma"/>
            <family val="2"/>
          </rPr>
          <t xml:space="preserve">
Verwaltung AX25 alt</t>
        </r>
      </text>
    </comment>
  </commentList>
</comments>
</file>

<file path=xl/comments9.xml><?xml version="1.0" encoding="utf-8"?>
<comments xmlns="http://schemas.openxmlformats.org/spreadsheetml/2006/main">
  <authors>
    <author>Kiendl Robert</author>
  </authors>
  <commentList>
    <comment ref="F32" authorId="0">
      <text>
        <r>
          <rPr>
            <b/>
            <sz val="8"/>
            <rFont val="Tahoma"/>
            <family val="2"/>
          </rPr>
          <t>Kiendl Robert:</t>
        </r>
        <r>
          <rPr>
            <sz val="8"/>
            <rFont val="Tahoma"/>
            <family val="2"/>
          </rPr>
          <t xml:space="preserve">
Verwaltung AX25 alt</t>
        </r>
      </text>
    </comment>
    <comment ref="F58" authorId="0">
      <text>
        <r>
          <rPr>
            <b/>
            <sz val="8"/>
            <rFont val="Tahoma"/>
            <family val="2"/>
          </rPr>
          <t>Kiendl Robert:</t>
        </r>
        <r>
          <rPr>
            <sz val="8"/>
            <rFont val="Tahoma"/>
            <family val="2"/>
          </rPr>
          <t xml:space="preserve">
Verwaltung AX25 alt</t>
        </r>
      </text>
    </comment>
  </commentList>
</comments>
</file>

<file path=xl/sharedStrings.xml><?xml version="1.0" encoding="utf-8"?>
<sst xmlns="http://schemas.openxmlformats.org/spreadsheetml/2006/main" count="1785" uniqueCount="363">
  <si>
    <t>Start</t>
  </si>
  <si>
    <t>Ende</t>
  </si>
  <si>
    <t>Bemerkung</t>
  </si>
  <si>
    <t>Art</t>
  </si>
  <si>
    <t>B</t>
  </si>
  <si>
    <t>U</t>
  </si>
  <si>
    <t>Routing</t>
  </si>
  <si>
    <t>RING DIGITALER BACKBONE AUSTRIA / HAMNET</t>
  </si>
  <si>
    <t>OSPF</t>
  </si>
  <si>
    <t xml:space="preserve">                              OSPF</t>
  </si>
  <si>
    <r>
      <rPr>
        <b/>
        <sz val="11"/>
        <color indexed="8"/>
        <rFont val="Calibri"/>
        <family val="2"/>
      </rPr>
      <t xml:space="preserve">Vermerk: </t>
    </r>
    <r>
      <rPr>
        <sz val="11"/>
        <color theme="1"/>
        <rFont val="Calibri"/>
        <family val="2"/>
      </rPr>
      <t xml:space="preserve">Innerhalb der roten Pfeile befindet sich die Hardware. </t>
    </r>
  </si>
  <si>
    <t>Die blauen Rechtecke veranschaulichen die Adresszuweisung der Hardware , jedoch stellen selbst keine Geräte dar.</t>
  </si>
  <si>
    <t>Adressen für: Backbone Hardware inkl. Admin-Dienste</t>
  </si>
  <si>
    <t>WLAN STRECKEN ZWISCHEN UND INNERHALB DER GEOGRAPHISCHEN AUFTEILUNG</t>
  </si>
  <si>
    <t>WLAN HARDWARE (BB - nicht User)</t>
  </si>
  <si>
    <t>HF-INTERFACE</t>
  </si>
  <si>
    <t>2,4 GHz Strecke</t>
  </si>
  <si>
    <t>5 GHz Strecke</t>
  </si>
  <si>
    <t>OE1 entspricht weitesgehend KDA</t>
  </si>
  <si>
    <t>frei nach KDA</t>
  </si>
  <si>
    <t>war bei KDA größtenteils OE3ern zugeordnet</t>
  </si>
  <si>
    <t>war bei KDA fast zur Gänze OE5ern zugeordnet</t>
  </si>
  <si>
    <t>war alles OE2 bei KDA</t>
  </si>
  <si>
    <t>alles OE7 bei KDA</t>
  </si>
  <si>
    <t>alles OE8 / frei nach KDA</t>
  </si>
  <si>
    <t>(drei OE7er noch in 193)</t>
  </si>
  <si>
    <t>Vermerk: Segmentierungen durch Regionsadmin (N/O/S/W) und/oder durch Landesadmin Oex</t>
  </si>
  <si>
    <t>weitestgehend OE6 bei KDA</t>
  </si>
  <si>
    <t>alles OE9 bzw. frei bei KDA</t>
  </si>
  <si>
    <t>(Ausnahme eine Riege OE6er ~ 10 Addr.)</t>
  </si>
  <si>
    <t>CAT-Kabel</t>
  </si>
  <si>
    <t>USER-WLAN oder DIENSTE - HARDWARE</t>
  </si>
  <si>
    <t>HF INTERFACE (BB)</t>
  </si>
  <si>
    <t>HF INTZERFACE (zu USER)</t>
  </si>
  <si>
    <t>Cable Interface, andere</t>
  </si>
  <si>
    <t xml:space="preserve">NNTP Server für OE1 </t>
  </si>
  <si>
    <t xml:space="preserve">DNS Server für OE1 </t>
  </si>
  <si>
    <t>D</t>
  </si>
  <si>
    <t>U/D</t>
  </si>
  <si>
    <t>User/Dienst</t>
  </si>
  <si>
    <t>Remotestationen</t>
  </si>
  <si>
    <t>D-STAR</t>
  </si>
  <si>
    <t>Sonstige VoiP</t>
  </si>
  <si>
    <t>ATV Dienste/Server</t>
  </si>
  <si>
    <t>ATV Linkstrecken</t>
  </si>
  <si>
    <t>Sonstige 1</t>
  </si>
  <si>
    <t>Sonstige 2</t>
  </si>
  <si>
    <t>Sonstige 3</t>
  </si>
  <si>
    <t>Sonstige 4</t>
  </si>
  <si>
    <t>NTP Server für OE1</t>
  </si>
  <si>
    <t>falls explizit vorhanden und nicht durch Router durchgeführt</t>
  </si>
  <si>
    <t>AXUDP/AXIP-NAT</t>
  </si>
  <si>
    <t>NAT Umsetzung ins PR-Digi-Segment für User (zb.: Flexnet32)</t>
  </si>
  <si>
    <t>Winlink- Gateways</t>
  </si>
  <si>
    <t>Links zwischen ip fähigen Digipeatern (Packet Radio klassisch)</t>
  </si>
  <si>
    <t>Kameras an Standorten, etc …</t>
  </si>
  <si>
    <t>Pager-Systeme,
Funkrufsysteme</t>
  </si>
  <si>
    <t>ROUTER</t>
  </si>
  <si>
    <t>Backbone-Range für Hamnet NORD</t>
  </si>
  <si>
    <t>Backbone-Range für Hamnet WEST</t>
  </si>
  <si>
    <t>Backbone-Range für Hamnet SÜD</t>
  </si>
  <si>
    <t>Backbone-Range für Hamnet OST</t>
  </si>
  <si>
    <t>USER  (DHCP)</t>
  </si>
  <si>
    <t>OE2, OE7, OE9</t>
  </si>
  <si>
    <t>OE6, OE8</t>
  </si>
  <si>
    <t>OE1, OE4</t>
  </si>
  <si>
    <t>Geräte zum Backbonebetrieb und Adminadressen</t>
  </si>
  <si>
    <t>44.143.240.1</t>
  </si>
  <si>
    <t>44.143.243.1</t>
  </si>
  <si>
    <t>44.143.246.1</t>
  </si>
  <si>
    <t>44.143.249.1</t>
  </si>
  <si>
    <t>User DHCP bzw. User-Rechner, 
welche keine Dienste anbieten. 
Primäres User / Mobility Segment</t>
  </si>
  <si>
    <t>Zuweisung falls als explizite IP / Maschine(n) vorhanden</t>
  </si>
  <si>
    <t xml:space="preserve">OE1 Poolsegment User DHCP  </t>
  </si>
  <si>
    <t>OE1 Poolsegment für Dienste und fix zugewiesene Useradressen (User mit Services)</t>
  </si>
  <si>
    <t>Echolinkproxys</t>
  </si>
  <si>
    <t>Echolink-Relais</t>
  </si>
  <si>
    <t>Echolink-Simplexlinks</t>
  </si>
  <si>
    <t>Sonstige VoiP.-Protokolle, z.B.: SIP</t>
  </si>
  <si>
    <t>DYN-DNS Server</t>
  </si>
  <si>
    <r>
      <rPr>
        <b/>
        <sz val="10"/>
        <color indexed="10"/>
        <rFont val="Calibri"/>
        <family val="2"/>
      </rPr>
      <t>ROT=Grunddienste</t>
    </r>
    <r>
      <rPr>
        <b/>
        <sz val="10"/>
        <color indexed="8"/>
        <rFont val="Calibri"/>
        <family val="2"/>
      </rPr>
      <t xml:space="preserve">
</t>
    </r>
    <r>
      <rPr>
        <b/>
        <sz val="10"/>
        <color indexed="12"/>
        <rFont val="Calibri"/>
        <family val="2"/>
      </rPr>
      <t>BLAU=Anwendungsdienste</t>
    </r>
  </si>
  <si>
    <t>DHCP-Server , DHCP-Relay</t>
  </si>
  <si>
    <t xml:space="preserve">ROUTER </t>
  </si>
  <si>
    <t>Streamingserver A+V</t>
  </si>
  <si>
    <t>Fixe Zuweisung für Maschinen / Server, die mehr als einen Anwendungsdienst (siehe nachstehende) bieten, aber nicht zugleich durch einen User genutzt werden.</t>
  </si>
  <si>
    <t>Mailserver 1 OE1
Multiserver Grunddienste</t>
  </si>
  <si>
    <t>Reserve für Mail- und Grunddiestenserver</t>
  </si>
  <si>
    <t>Mailserver 2 (Res.OE1)
oder Multiserver</t>
  </si>
  <si>
    <t>Mailserver 3 (Res.OE1)
oder Multiserver</t>
  </si>
  <si>
    <t>Mailserver 4 (Res.OE1)
oder Multiserver</t>
  </si>
  <si>
    <t>DNS SERVER !</t>
  </si>
  <si>
    <t>Kurzwellengateways (Datenmodes - no voice)</t>
  </si>
  <si>
    <t>VHF / UHF / SHF
Gateways (Datenmodes - no voice)</t>
  </si>
  <si>
    <t>Netzform: 8/24</t>
  </si>
  <si>
    <t>Sonderadressen</t>
  </si>
  <si>
    <r>
      <t xml:space="preserve">Router im Netz - </t>
    </r>
    <r>
      <rPr>
        <b/>
        <i/>
        <sz val="11"/>
        <color indexed="10"/>
        <rFont val="Calibri"/>
        <family val="2"/>
      </rPr>
      <t>zu belegen von 254 abwärts</t>
    </r>
  </si>
  <si>
    <t>8188 Adressen, segmentiert auf 20bit</t>
  </si>
  <si>
    <t>OE1 Poolsegment für VoiP, Bild, Remotestationen (Zeitkritische Anw.)</t>
  </si>
  <si>
    <t>Remotefunkstationen CAT+Voice (nur in OE1 aufgestellte)</t>
  </si>
  <si>
    <r>
      <t xml:space="preserve">Netzform: </t>
    </r>
    <r>
      <rPr>
        <b/>
        <i/>
        <sz val="12"/>
        <color indexed="8"/>
        <rFont val="Calibri"/>
        <family val="2"/>
      </rPr>
      <t>1/24</t>
    </r>
    <r>
      <rPr>
        <i/>
        <sz val="12"/>
        <color indexed="8"/>
        <rFont val="Calibri"/>
        <family val="2"/>
      </rPr>
      <t xml:space="preserve">  (nachfolgend nur Adresszuweisung, keine weitere Segmentierung !)</t>
    </r>
  </si>
  <si>
    <t xml:space="preserve">OE1 Poolsegment für PR Digis  </t>
  </si>
  <si>
    <t xml:space="preserve">OE1 Nichtgeschützer Bereich  </t>
  </si>
  <si>
    <t>Frei, Testzwecke</t>
  </si>
  <si>
    <t>Frei, nicht zu belegen</t>
  </si>
  <si>
    <t>Frei, nicht zu belegen, weitere 4096 Adressen</t>
  </si>
  <si>
    <t>OE1 Freier Bereich  weitere 4096 Addr.</t>
  </si>
  <si>
    <t>z.B.: für ähnliche Umsetzungen wie das AXUDP, oder USV Anlagen</t>
  </si>
  <si>
    <t>z.B.:  USV Anlagen an Standorten</t>
  </si>
  <si>
    <t>AXIP/AXUDP Linkverbindungen
PR Segment 1</t>
  </si>
  <si>
    <t>Knoten-IP (zb.: XNET)
PR Segment 1</t>
  </si>
  <si>
    <t>AXIP/AXUDP Linkverbindungen
PR Segment 2</t>
  </si>
  <si>
    <t>Knoten-IP (zb.: XNET)
PR Segment 2</t>
  </si>
  <si>
    <t>Adresse ip-fähiger PR-Knoten, zb.: von LINUX, DLC7 / XNET Knoten.
PR-Mailboxen inkl. NNTP
Telnet, ftp- Server, Webserver von I-fähigen PR-Digipeatern</t>
  </si>
  <si>
    <t>Erlaubt sind alle Protokolle (SMTP, POP3, IMAP, Exchange), auch NNTP , forgewardete Inhalte von PR-Boxen, 
plus weitere Services wie NTP etc.. sofern auf dieser IP erreichbar.</t>
  </si>
  <si>
    <t>Frei für weitere Grunddienste / Services</t>
  </si>
  <si>
    <t xml:space="preserve">Frei  - Grunddienste </t>
  </si>
  <si>
    <t>Fixe Zuweisung für User,  die auch einen oder mehrere Services / Server / Dienste für die Community bereitstellen. Zugleich Userrechner !</t>
  </si>
  <si>
    <t>FTP Server, SAMBA-Server,</t>
  </si>
  <si>
    <t>Sonstige Webserver</t>
  </si>
  <si>
    <t>Kepler-Daten Server, sonstige Telemetrie</t>
  </si>
  <si>
    <t>APRS Gateways</t>
  </si>
  <si>
    <t>APRS Gateways und/oder Server</t>
  </si>
  <si>
    <t>DV oder LV Webserver/Services</t>
  </si>
  <si>
    <t xml:space="preserve"> Zuweisung falls als explizite IP / Maschine(n) vorhanden</t>
  </si>
  <si>
    <t>Nicht segmentiert</t>
  </si>
  <si>
    <t>Nur geographische Adresszuteilung !</t>
  </si>
  <si>
    <t>1 gemeinsames Netz (Ring)</t>
  </si>
  <si>
    <t xml:space="preserve">OE2 Poolsegment User DHCP  </t>
  </si>
  <si>
    <t>OE2 Poolsegment für VoiP, Bild, Remotestationen (Zeitkritische Anw.)</t>
  </si>
  <si>
    <t>Remotefunkstationen CAT+Voice (nur in OE2 aufgestellte)</t>
  </si>
  <si>
    <t xml:space="preserve">OE2 Poolsegment für PR Digis  </t>
  </si>
  <si>
    <t>OE2 Poolsegment für Dienste und fix zugewiesene Useradressen (User mit Services)</t>
  </si>
  <si>
    <t>Mailserver 1 OE2
Multiserver Grunddienste</t>
  </si>
  <si>
    <t>Mailserver 2 (Res.OE2)
oder Multiserver</t>
  </si>
  <si>
    <t>Mailserver 3 (Res.OE2)
oder Multiserver</t>
  </si>
  <si>
    <t>Mailserver 4 (Res.OE2)
oder Multiserver</t>
  </si>
  <si>
    <t xml:space="preserve">NNTP Server für OE2 </t>
  </si>
  <si>
    <t xml:space="preserve">DNS Server für OE2 </t>
  </si>
  <si>
    <t>NTP Server für OE2</t>
  </si>
  <si>
    <t>Netzform: 3/24</t>
  </si>
  <si>
    <t xml:space="preserve">Netzform: 2/24  </t>
  </si>
  <si>
    <t>4096 Adressen, segmentiert auf 20bit</t>
  </si>
  <si>
    <t>OE3, OE5</t>
  </si>
  <si>
    <t>Multidienstserver (No-User Machines),
OLSR Backplains</t>
  </si>
  <si>
    <t>USER / DIENSTE Adresspool OE1</t>
  </si>
  <si>
    <t>Breite</t>
  </si>
  <si>
    <t>4094 Adressen, segmentiert auf 20bit</t>
  </si>
  <si>
    <t>USER / DIENSTE Adresspool OE2</t>
  </si>
  <si>
    <t>USER / DIENSTE Adresspool OE4</t>
  </si>
  <si>
    <t xml:space="preserve">OE4 Poolsegment User DHCP  </t>
  </si>
  <si>
    <t>OE4 Poolsegment für VoiP, Bild, Remotestationen (Zeitkritische Anw.)</t>
  </si>
  <si>
    <t>Remotefunkstationen CAT+Voice (nur in OE4 aufgestellte)</t>
  </si>
  <si>
    <t xml:space="preserve">OE4 Poolsegment für PR Digis  </t>
  </si>
  <si>
    <t>OE4 Poolsegment für Dienste und fix zugewiesene Useradressen (User mit Services)</t>
  </si>
  <si>
    <t>Mailserver 1 OE4
Multiserver Grunddienste</t>
  </si>
  <si>
    <t>Mailserver 2 (Res.OE4)
oder Multiserver</t>
  </si>
  <si>
    <t>Mailserver 3 (Res.OE4)
oder Multiserver</t>
  </si>
  <si>
    <t>Mailserver 4 (Res.OE4)
oder Multiserver</t>
  </si>
  <si>
    <t xml:space="preserve">NNTP Server für OE4 </t>
  </si>
  <si>
    <t xml:space="preserve">DNS Server für OE4 </t>
  </si>
  <si>
    <t>NTP Server für OE4</t>
  </si>
  <si>
    <t xml:space="preserve">OE4 Nichtgeschützer Bereich  </t>
  </si>
  <si>
    <t>USER / DIENSTE Adresspool OE7</t>
  </si>
  <si>
    <t xml:space="preserve">OE7 Poolsegment User DHCP  </t>
  </si>
  <si>
    <t>OE7 Poolsegment für VoiP, Bild, Remotestationen (Zeitkritische Anw.)</t>
  </si>
  <si>
    <t>Remotefunkstationen CAT+Voice (nur in OE7 aufgestellte)</t>
  </si>
  <si>
    <t xml:space="preserve">OE7 Poolsegment für PR Digis  </t>
  </si>
  <si>
    <t>OE7 Poolsegment für Dienste und fix zugewiesene Useradressen (User mit Services)</t>
  </si>
  <si>
    <t>Mailserver 1 OE7
Multiserver Grunddienste</t>
  </si>
  <si>
    <t>Mailserver 2 (Res.OE7)
oder Multiserver</t>
  </si>
  <si>
    <t>Mailserver 3 (Res.OE7)
oder Multiserver</t>
  </si>
  <si>
    <t>Mailserver 4 (Res.OE7)
oder Multiserver</t>
  </si>
  <si>
    <t xml:space="preserve">NNTP Server für OE7 </t>
  </si>
  <si>
    <t xml:space="preserve">DNS Server für OE7 </t>
  </si>
  <si>
    <t>NTP Server für OE7</t>
  </si>
  <si>
    <t xml:space="preserve">OE7 Nichtgeschützer Bereich  </t>
  </si>
  <si>
    <t>OE7 Freier Bereich  weitere 4096 Addr.</t>
  </si>
  <si>
    <t>USER / DIENSTE Adresspool OE9</t>
  </si>
  <si>
    <t xml:space="preserve">OE9 Poolsegment User DHCP  </t>
  </si>
  <si>
    <t>OE9 Poolsegment für VoiP, Bild, Remotestationen (Zeitkritische Anw.)</t>
  </si>
  <si>
    <t>Remotefunkstationen CAT+Voice (nur in OE9 aufgestellte)</t>
  </si>
  <si>
    <t xml:space="preserve">OE9 Poolsegment für PR Digis  </t>
  </si>
  <si>
    <t>OE9 Poolsegment für Dienste und fix zugewiesene Useradressen (User mit Services)</t>
  </si>
  <si>
    <t>Mailserver 1 OE9
Multiserver Grunddienste</t>
  </si>
  <si>
    <t>Mailserver 2 (Res.OE9)
oder Multiserver</t>
  </si>
  <si>
    <t>Mailserver 3 (Res.OE9)
oder Multiserver</t>
  </si>
  <si>
    <t>Mailserver 4 (Res.OE9)
oder Multiserver</t>
  </si>
  <si>
    <t xml:space="preserve">NNTP Server für OE9 </t>
  </si>
  <si>
    <t xml:space="preserve">DNS Server für OE9 </t>
  </si>
  <si>
    <t>NTP Server für OE9</t>
  </si>
  <si>
    <t xml:space="preserve">OE9 Nichtgeschützer Bereich  </t>
  </si>
  <si>
    <t>USER / DIENSTE Adresspool OE6</t>
  </si>
  <si>
    <t xml:space="preserve">OE6 Poolsegment User DHCP  </t>
  </si>
  <si>
    <t>OE6 Poolsegment für VoiP, Bild, Remotestationen (Zeitkritische Anw.)</t>
  </si>
  <si>
    <t>Remotefunkstationen CAT+Voice (nur in OE6 aufgestellte)</t>
  </si>
  <si>
    <t xml:space="preserve">OE6 Poolsegment für PR Digis  </t>
  </si>
  <si>
    <t>OE6 Poolsegment für Dienste und fix zugewiesene Useradressen (User mit Services)</t>
  </si>
  <si>
    <t>Mailserver 1 OE6
Multiserver Grunddienste</t>
  </si>
  <si>
    <t>Mailserver 2 (Res.OE6)
oder Multiserver</t>
  </si>
  <si>
    <t>Mailserver 3 (Res.OE6)
oder Multiserver</t>
  </si>
  <si>
    <t>Mailserver 4 (Res.OE6)
oder Multiserver</t>
  </si>
  <si>
    <t xml:space="preserve">NNTP Server für OE6 </t>
  </si>
  <si>
    <t xml:space="preserve">DNS Server für OE6 </t>
  </si>
  <si>
    <t>NTP Server für OE6</t>
  </si>
  <si>
    <t xml:space="preserve">OE6 Nichtgeschützer Bereich  </t>
  </si>
  <si>
    <t>USER / DIENSTE Adresspool OE8</t>
  </si>
  <si>
    <t xml:space="preserve">OE8 Poolsegment User DHCP  </t>
  </si>
  <si>
    <t>OE8 Poolsegment für VoiP, Bild, Remotestationen (Zeitkritische Anw.)</t>
  </si>
  <si>
    <t>Remotefunkstationen CAT+Voice (nur in OE8 aufgestellte)</t>
  </si>
  <si>
    <t xml:space="preserve">OE8 Poolsegment für PR Digis  </t>
  </si>
  <si>
    <t>OE8 Poolsegment für Dienste und fix zugewiesene Useradressen (User mit Services)</t>
  </si>
  <si>
    <t>Mailserver 1 OE8
Multiserver Grunddienste</t>
  </si>
  <si>
    <t>Mailserver 2 (Res.OE8)
oder Multiserver</t>
  </si>
  <si>
    <t>Mailserver 3 (Res.OE8)
oder Multiserver</t>
  </si>
  <si>
    <t>Mailserver 4 (Res.OE8)
oder Multiserver</t>
  </si>
  <si>
    <t xml:space="preserve">NNTP Server für OE8 </t>
  </si>
  <si>
    <t xml:space="preserve">DNS Server für OE8 </t>
  </si>
  <si>
    <t>NTP Server für OE8</t>
  </si>
  <si>
    <t xml:space="preserve">OE8 Nichtgeschützer Bereich  </t>
  </si>
  <si>
    <t>USER / DIENSTE Adresspool OE3</t>
  </si>
  <si>
    <t xml:space="preserve">OE3 Poolsegment User DHCP  </t>
  </si>
  <si>
    <t>OE3 Poolsegment für VoiP, Bild, Remotestationen (Zeitkritische Anw.)</t>
  </si>
  <si>
    <t>Remotefunkstationen CAT+Voice (nur in OE3 aufgestellte)</t>
  </si>
  <si>
    <t xml:space="preserve">OE3 Poolsegment für PR Digis  </t>
  </si>
  <si>
    <t>OE3 Poolsegment für Dienste und fix zugewiesene Useradressen (User mit Services)</t>
  </si>
  <si>
    <t>Mailserver 1 OE3
Multiserver Grunddienste</t>
  </si>
  <si>
    <t>Mailserver 2 (Res.OE3)
oder Multiserver</t>
  </si>
  <si>
    <t>Mailserver 3 (Res.OE3)
oder Multiserver</t>
  </si>
  <si>
    <t>Mailserver 4 (Res.OE3)
oder Multiserver</t>
  </si>
  <si>
    <t xml:space="preserve">NNTP Server für OE3 </t>
  </si>
  <si>
    <t xml:space="preserve">DNS Server für OE3 </t>
  </si>
  <si>
    <t>NTP Server für OE3</t>
  </si>
  <si>
    <t xml:space="preserve">OE3 Nichtgeschützer Bereich  </t>
  </si>
  <si>
    <t>OE3 Freier Bereich  weitere 4096 Addr.</t>
  </si>
  <si>
    <t>USER / DIENSTE Adresspool OE5</t>
  </si>
  <si>
    <t xml:space="preserve">OE5 Poolsegment User DHCP  </t>
  </si>
  <si>
    <t>OE5 Poolsegment für VoiP, Bild, Remotestationen (Zeitkritische Anw.)</t>
  </si>
  <si>
    <t>Remotefunkstationen CAT+Voice (nur in OE5 aufgestellte)</t>
  </si>
  <si>
    <t xml:space="preserve">OE5 Poolsegment für PR Digis  </t>
  </si>
  <si>
    <t>OE5 Poolsegment für Dienste und fix zugewiesene Useradressen (User mit Services)</t>
  </si>
  <si>
    <t>Mailserver 1 OE5
Multiserver Grunddienste</t>
  </si>
  <si>
    <t>Mailserver 2 (Res.OE5)
oder Multiserver</t>
  </si>
  <si>
    <t>Mailserver 3 (Res.OE5)
oder Multiserver</t>
  </si>
  <si>
    <t>Mailserver 4 (Res.OE5)
oder Multiserver</t>
  </si>
  <si>
    <t xml:space="preserve">NNTP Server für OE5 </t>
  </si>
  <si>
    <t xml:space="preserve">DNS Server für OE5 </t>
  </si>
  <si>
    <t>NTP Server für OE5</t>
  </si>
  <si>
    <t xml:space="preserve">OE5 Nichtgeschützer Bereich  </t>
  </si>
  <si>
    <t>OE5 Freier Bereich  weitere 4096 Addr.</t>
  </si>
  <si>
    <t>Adresszuteilung für die BACKBONE / HAMNET Hardware (4 Geographische Regionen)
beinhaltet BB-Hardware sowie inkl. Dienste zum Betrieb des Netzes selbst (z.B.: Radius-Server)</t>
  </si>
  <si>
    <t>Adresszuteilung für USER und "DIENSTE FÜR USER", zB.: IP-PR Digipeater, Webserver, etc ... 
 (exkl. BB-Dienste zum Betrieb des Netzes selbst)</t>
  </si>
  <si>
    <t>Beispiel: Anbindungen von USERN und "Diensten für USER"  (Webserver, Packet Knoten, ...) innerhalb einer Region (z.B.. NORD)</t>
  </si>
  <si>
    <t>AMPR-AX25</t>
  </si>
  <si>
    <t>User</t>
  </si>
  <si>
    <t>Digi</t>
  </si>
  <si>
    <t>44.143.236.1</t>
  </si>
  <si>
    <t>44.143.234.1</t>
  </si>
  <si>
    <t>Ip</t>
  </si>
  <si>
    <t>Host Entry</t>
  </si>
  <si>
    <t>oe9xxx.ampr.org</t>
  </si>
  <si>
    <t>oe9abc.ampr.org</t>
  </si>
  <si>
    <t>Durch Zuweisung der IP wie bisher und der Verwaltung über Listen kann ein Routing auf die Netzw danach stattfinden. OLSR User müssen sich ebenso der Registratur unterziehen, damit der OM Bezug herstellbar ist.</t>
  </si>
  <si>
    <t>statische IP aus Pool USER Fixzuweisung (oe9)</t>
  </si>
  <si>
    <t>statische IP aus Pool (oe9)</t>
  </si>
  <si>
    <t>auch 
AMPR-AX25</t>
  </si>
  <si>
    <t>USER Fixzuweisung (zugleich Services),
OLSR User statisch
+AMPR AX25 klassisch PR</t>
  </si>
  <si>
    <t>auch
 AMPR-AX25</t>
  </si>
  <si>
    <t>auch
AMPR-AX25</t>
  </si>
  <si>
    <t>auch AMPR
AX25</t>
  </si>
  <si>
    <r>
      <t xml:space="preserve">Dieser 24-Bit Bereich wird in </t>
    </r>
    <r>
      <rPr>
        <b/>
        <i/>
        <sz val="12"/>
        <color indexed="8"/>
        <rFont val="Calibri"/>
        <family val="2"/>
      </rPr>
      <t>/29 Bit-Netzen</t>
    </r>
    <r>
      <rPr>
        <i/>
        <sz val="12"/>
        <color indexed="8"/>
        <rFont val="Calibri"/>
        <family val="2"/>
      </rPr>
      <t xml:space="preserve"> segmentiert. Jedes segmentierte Netz dient </t>
    </r>
    <r>
      <rPr>
        <b/>
        <i/>
        <sz val="12"/>
        <color indexed="8"/>
        <rFont val="Calibri"/>
        <family val="2"/>
      </rPr>
      <t>für einen Auslandslink</t>
    </r>
    <r>
      <rPr>
        <i/>
        <sz val="12"/>
        <color indexed="8"/>
        <rFont val="Calibri"/>
        <family val="2"/>
      </rPr>
      <t>. Beide Partner haben an ihrem Interface eine Adresse!</t>
    </r>
  </si>
  <si>
    <t>OE1 Transfernetze Nachbarland-Links</t>
  </si>
  <si>
    <t>OE2 Nichtgeschützter Bereich</t>
  </si>
  <si>
    <t>OE2 Transfernetze Nachbarland-Links</t>
  </si>
  <si>
    <t>OE9 Transfernetze Nachbarland-Links</t>
  </si>
  <si>
    <t>OE8 Transfernetze Nachbarland-Links</t>
  </si>
  <si>
    <t>OE7 Transfernetze Nachbarland-Links</t>
  </si>
  <si>
    <t>OE5 Transfernetze Nachbarland-Links</t>
  </si>
  <si>
    <t>OE4 Transfernetze Nachbarland-Links</t>
  </si>
  <si>
    <t>OE3 Transfernetze Nachbarland-Links</t>
  </si>
  <si>
    <t>Auslandslink 1</t>
  </si>
  <si>
    <t>Auslandslink 2</t>
  </si>
  <si>
    <t>Auslandslink 3</t>
  </si>
  <si>
    <t>Auslandslink 4</t>
  </si>
  <si>
    <t>Auslandslink 5</t>
  </si>
  <si>
    <t>Auslandslink 6</t>
  </si>
  <si>
    <t>Auslandslink 7</t>
  </si>
  <si>
    <t>Auslandslink 8</t>
  </si>
  <si>
    <t>Auslandslink 9</t>
  </si>
  <si>
    <t>Auslandslink 10</t>
  </si>
  <si>
    <t>Auslandslink 11</t>
  </si>
  <si>
    <t>und so weiter</t>
  </si>
  <si>
    <t>Dies bedeutet folgende Netze :</t>
  </si>
  <si>
    <t>nutzbar 6 Adressen</t>
  </si>
  <si>
    <t>Beispiel Auslandslink 1</t>
  </si>
  <si>
    <t>Beispiel Auslandslink 2</t>
  </si>
  <si>
    <t>Beispiel Auslandslink 3</t>
  </si>
  <si>
    <t>Beispiel Auslandslink 4</t>
  </si>
  <si>
    <t>Beispiel Auslandslink 5</t>
  </si>
  <si>
    <t>Beispiel Auslandslink 6</t>
  </si>
  <si>
    <t>Beispiel Auslandslink 7</t>
  </si>
  <si>
    <t>Beispiel Auslandslink 8</t>
  </si>
  <si>
    <t>Beispiel Auslandslink 9</t>
  </si>
  <si>
    <t>Beispiel Auslandslink 10</t>
  </si>
  <si>
    <t>Beispiel Auslandslink 11</t>
  </si>
  <si>
    <t>Auslandspartner</t>
  </si>
  <si>
    <t>Zu vergeben auf den jeweiligen Bearing Interfaces der Links</t>
  </si>
  <si>
    <t>BEISPIELE OE2</t>
  </si>
  <si>
    <t>Tranfernetze für Links in Nachbarländer (D, ITA, etc …) anhand Beispielen OE2</t>
  </si>
  <si>
    <t>Netzadresse</t>
  </si>
  <si>
    <t>Broadcastadresse</t>
  </si>
  <si>
    <t>73 OE7BKH OE7FMI März 2009</t>
  </si>
  <si>
    <t>Inlandspartner</t>
  </si>
  <si>
    <t>AMPR-AX25 1</t>
  </si>
  <si>
    <t>1/26</t>
  </si>
  <si>
    <t>AMPR-AX25 2</t>
  </si>
  <si>
    <t>AMPR-AX25 3</t>
  </si>
  <si>
    <t>1/27</t>
  </si>
  <si>
    <t>AMPR-AX25 4</t>
  </si>
  <si>
    <t>AMPR-AX25 5</t>
  </si>
  <si>
    <t>AMPR-AX25 6</t>
  </si>
  <si>
    <t>OLSR User 1</t>
  </si>
  <si>
    <t>OLSR</t>
  </si>
  <si>
    <t>OLSR User 2</t>
  </si>
  <si>
    <t>OLSR User 3</t>
  </si>
  <si>
    <t>OLSR User 4</t>
  </si>
  <si>
    <t>OLSR User 5</t>
  </si>
  <si>
    <t xml:space="preserve">OE6 Freier Bereich  </t>
  </si>
  <si>
    <t>161+162 ampr digi, 160+191 broadcast</t>
  </si>
  <si>
    <t>129+130 ampr digi, 128+159 broadcast</t>
  </si>
  <si>
    <t>225+226 ampr digi, 224+255 broadcast</t>
  </si>
  <si>
    <t>193+194 ampr digi, 192+223 broadcast</t>
  </si>
  <si>
    <t>1+2 ampr digi, 0+63 broadcast</t>
  </si>
  <si>
    <t>65+66 ampr digi, 64+127 broadcast</t>
  </si>
  <si>
    <t>225 olsr digi, 224+255 broadcast</t>
  </si>
  <si>
    <t>193 olsr digi, 192+223 broadcast</t>
  </si>
  <si>
    <t>161 olsr digi, 160+191 broadcast</t>
  </si>
  <si>
    <t>129 olsr digi, 128+159 broadcast</t>
  </si>
  <si>
    <t>165 olsr digi, 64+127 broadcast</t>
  </si>
  <si>
    <t>01 olsr digi, 0+63 broadcast</t>
  </si>
  <si>
    <t>OE6</t>
  </si>
  <si>
    <t>BGP</t>
  </si>
  <si>
    <t>OE8</t>
  </si>
  <si>
    <t>44.143.247.1</t>
  </si>
  <si>
    <t>OE4</t>
  </si>
  <si>
    <t>44.143.250.1</t>
  </si>
  <si>
    <t>OE1</t>
  </si>
  <si>
    <t>BGP AS-NR: 64510-65519</t>
  </si>
  <si>
    <t>BGP AS-NR: 64540-65549</t>
  </si>
  <si>
    <t>BGP AS-NR: 64560-65569</t>
  </si>
  <si>
    <t>BGP AS-NR: 64580-65589</t>
  </si>
  <si>
    <t>OE3</t>
  </si>
  <si>
    <t>BGP AS-NR: 64530-65539</t>
  </si>
  <si>
    <t>OE5</t>
  </si>
  <si>
    <t>44.143.242.1</t>
  </si>
  <si>
    <t>BGP AS-NR: 64550-65559</t>
  </si>
  <si>
    <t>OE2</t>
  </si>
  <si>
    <t>BGP AS-NR: 64520-65529</t>
  </si>
  <si>
    <t>OE7</t>
  </si>
  <si>
    <t>44.143.244.1</t>
  </si>
  <si>
    <t>BGP AS-NR: 64570-65579</t>
  </si>
  <si>
    <t>OE9</t>
  </si>
  <si>
    <t>44.143.245.1</t>
  </si>
  <si>
    <t>BGP AS-NR: 64590-65599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</si>
</sst>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24&quot;"/>
    <numFmt numFmtId="173" formatCode="&quot;44.143.&quot;000,000"/>
  </numFmts>
  <fonts count="91">
    <font>
      <sz val="11"/>
      <color theme="1"/>
      <name val="Calibri"/>
      <family val="2"/>
    </font>
    <font>
      <sz val="11"/>
      <color indexed="8"/>
      <name val="Calibri"/>
      <family val="2"/>
    </font>
    <font>
      <b/>
      <sz val="11"/>
      <color indexed="8"/>
      <name val="Calibri"/>
      <family val="2"/>
    </font>
    <font>
      <b/>
      <i/>
      <sz val="11"/>
      <color indexed="10"/>
      <name val="Calibri"/>
      <family val="2"/>
    </font>
    <font>
      <b/>
      <sz val="10"/>
      <color indexed="8"/>
      <name val="Calibri"/>
      <family val="2"/>
    </font>
    <font>
      <b/>
      <sz val="10"/>
      <color indexed="10"/>
      <name val="Calibri"/>
      <family val="2"/>
    </font>
    <font>
      <b/>
      <sz val="10"/>
      <color indexed="12"/>
      <name val="Calibri"/>
      <family val="2"/>
    </font>
    <font>
      <i/>
      <sz val="12"/>
      <color indexed="8"/>
      <name val="Calibri"/>
      <family val="2"/>
    </font>
    <font>
      <b/>
      <i/>
      <sz val="12"/>
      <color indexed="8"/>
      <name val="Calibri"/>
      <family val="2"/>
    </font>
    <font>
      <sz val="8"/>
      <name val="Tahoma"/>
      <family val="2"/>
    </font>
    <font>
      <b/>
      <sz val="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1"/>
      <color indexed="8"/>
      <name val="Calibri"/>
      <family val="2"/>
    </font>
    <font>
      <sz val="14"/>
      <color indexed="8"/>
      <name val="Calibri"/>
      <family val="2"/>
    </font>
    <font>
      <b/>
      <sz val="18"/>
      <color indexed="8"/>
      <name val="Calibri"/>
      <family val="2"/>
    </font>
    <font>
      <b/>
      <sz val="12"/>
      <color indexed="8"/>
      <name val="Calibri"/>
      <family val="2"/>
    </font>
    <font>
      <b/>
      <sz val="11"/>
      <color indexed="12"/>
      <name val="Calibri"/>
      <family val="2"/>
    </font>
    <font>
      <b/>
      <sz val="11"/>
      <color indexed="10"/>
      <name val="Calibri"/>
      <family val="2"/>
    </font>
    <font>
      <i/>
      <sz val="11"/>
      <color indexed="10"/>
      <name val="Calibri"/>
      <family val="2"/>
    </font>
    <font>
      <b/>
      <sz val="16"/>
      <color indexed="8"/>
      <name val="Calibri"/>
      <family val="2"/>
    </font>
    <font>
      <b/>
      <sz val="14"/>
      <color indexed="12"/>
      <name val="Calibri"/>
      <family val="2"/>
    </font>
    <font>
      <sz val="11"/>
      <color indexed="12"/>
      <name val="Calibri"/>
      <family val="2"/>
    </font>
    <font>
      <i/>
      <sz val="14"/>
      <color indexed="12"/>
      <name val="Calibri"/>
      <family val="2"/>
    </font>
    <font>
      <sz val="12"/>
      <color indexed="12"/>
      <name val="Calibri"/>
      <family val="2"/>
    </font>
    <font>
      <sz val="14"/>
      <color indexed="12"/>
      <name val="Calibri"/>
      <family val="2"/>
    </font>
    <font>
      <b/>
      <sz val="12"/>
      <color indexed="12"/>
      <name val="Calibri"/>
      <family val="2"/>
    </font>
    <font>
      <i/>
      <sz val="12"/>
      <color indexed="12"/>
      <name val="Calibri"/>
      <family val="2"/>
    </font>
    <font>
      <i/>
      <sz val="11"/>
      <color indexed="12"/>
      <name val="Calibri"/>
      <family val="2"/>
    </font>
    <font>
      <b/>
      <sz val="14"/>
      <color indexed="8"/>
      <name val="Calibri"/>
      <family val="2"/>
    </font>
    <font>
      <sz val="12"/>
      <color indexed="8"/>
      <name val="Calibri"/>
      <family val="2"/>
    </font>
    <font>
      <b/>
      <sz val="11"/>
      <color indexed="62"/>
      <name val="Calibri"/>
      <family val="2"/>
    </font>
    <font>
      <b/>
      <sz val="28"/>
      <color indexed="9"/>
      <name val="Calibri"/>
      <family val="0"/>
    </font>
    <font>
      <b/>
      <sz val="12"/>
      <color indexed="9"/>
      <name val="Calibri"/>
      <family val="0"/>
    </font>
    <font>
      <sz val="9"/>
      <color indexed="8"/>
      <name val="Calibri"/>
      <family val="0"/>
    </font>
    <font>
      <sz val="8"/>
      <color indexed="8"/>
      <name val="Calibri"/>
      <family val="0"/>
    </font>
    <font>
      <sz val="32"/>
      <color indexed="9"/>
      <name val="Calibri"/>
      <family val="0"/>
    </font>
    <font>
      <b/>
      <sz val="9"/>
      <color indexed="8"/>
      <name val="Calibri"/>
      <family val="0"/>
    </font>
    <font>
      <sz val="10"/>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11"/>
      <color theme="1"/>
      <name val="Calibri"/>
      <family val="2"/>
    </font>
    <font>
      <sz val="14"/>
      <color theme="1"/>
      <name val="Calibri"/>
      <family val="2"/>
    </font>
    <font>
      <b/>
      <sz val="18"/>
      <color theme="1"/>
      <name val="Calibri"/>
      <family val="2"/>
    </font>
    <font>
      <b/>
      <sz val="12"/>
      <color theme="1"/>
      <name val="Calibri"/>
      <family val="2"/>
    </font>
    <font>
      <b/>
      <sz val="11"/>
      <color rgb="FF2006BA"/>
      <name val="Calibri"/>
      <family val="2"/>
    </font>
    <font>
      <b/>
      <sz val="11"/>
      <color rgb="FFFF0000"/>
      <name val="Calibri"/>
      <family val="2"/>
    </font>
    <font>
      <i/>
      <sz val="11"/>
      <color rgb="FFFF0000"/>
      <name val="Calibri"/>
      <family val="2"/>
    </font>
    <font>
      <b/>
      <sz val="16"/>
      <color theme="1"/>
      <name val="Calibri"/>
      <family val="2"/>
    </font>
    <font>
      <b/>
      <sz val="14"/>
      <color rgb="FF2006BA"/>
      <name val="Calibri"/>
      <family val="2"/>
    </font>
    <font>
      <sz val="11"/>
      <color rgb="FF2006BA"/>
      <name val="Calibri"/>
      <family val="2"/>
    </font>
    <font>
      <i/>
      <sz val="14"/>
      <color rgb="FF2006BA"/>
      <name val="Calibri"/>
      <family val="2"/>
    </font>
    <font>
      <sz val="12"/>
      <color rgb="FF2006BA"/>
      <name val="Calibri"/>
      <family val="2"/>
    </font>
    <font>
      <sz val="14"/>
      <color rgb="FF2006BA"/>
      <name val="Calibri"/>
      <family val="2"/>
    </font>
    <font>
      <b/>
      <sz val="10"/>
      <color theme="1"/>
      <name val="Calibri"/>
      <family val="2"/>
    </font>
    <font>
      <i/>
      <sz val="12"/>
      <color theme="1"/>
      <name val="Calibri"/>
      <family val="2"/>
    </font>
    <font>
      <b/>
      <sz val="12"/>
      <color rgb="FF2006BA"/>
      <name val="Calibri"/>
      <family val="2"/>
    </font>
    <font>
      <i/>
      <sz val="12"/>
      <color rgb="FF2006BA"/>
      <name val="Calibri"/>
      <family val="2"/>
    </font>
    <font>
      <i/>
      <sz val="11"/>
      <color rgb="FF2006BA"/>
      <name val="Calibri"/>
      <family val="2"/>
    </font>
    <font>
      <b/>
      <i/>
      <sz val="12"/>
      <color theme="1"/>
      <name val="Calibri"/>
      <family val="2"/>
    </font>
    <font>
      <b/>
      <sz val="14"/>
      <color theme="1"/>
      <name val="Calibri"/>
      <family val="2"/>
    </font>
    <font>
      <sz val="12"/>
      <color theme="1"/>
      <name val="Calibri"/>
      <family val="2"/>
    </font>
    <font>
      <b/>
      <sz val="11"/>
      <color theme="3" tint="0.39998000860214233"/>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medium"/>
      <bottom style="thin"/>
    </border>
    <border>
      <left style="thin"/>
      <right style="medium"/>
      <top style="thin"/>
      <bottom style="thin"/>
    </border>
    <border>
      <left style="thin"/>
      <right style="medium"/>
      <top style="thin"/>
      <bottom/>
    </border>
    <border>
      <left/>
      <right style="thin"/>
      <top style="medium"/>
      <bottom style="thin"/>
    </border>
    <border>
      <left/>
      <right style="thin"/>
      <top style="thin"/>
      <bottom style="thin"/>
    </border>
    <border>
      <left/>
      <right style="thin"/>
      <top style="thin"/>
      <bottom/>
    </border>
    <border>
      <left style="medium"/>
      <right/>
      <top/>
      <bottom/>
    </border>
    <border>
      <left/>
      <right style="thin"/>
      <top/>
      <bottom/>
    </border>
    <border>
      <left style="thin"/>
      <right style="thin"/>
      <top style="thin"/>
      <bottom style="thin"/>
    </border>
    <border diagonalUp="1" diagonalDown="1">
      <left style="thin"/>
      <right style="thin"/>
      <top style="thin"/>
      <bottom style="thin"/>
      <diagonal style="thin"/>
    </border>
    <border>
      <left style="thin"/>
      <right style="thin"/>
      <top style="thin"/>
      <bottom/>
    </border>
    <border diagonalUp="1" diagonalDown="1">
      <left style="thin"/>
      <right style="thin"/>
      <top style="thin"/>
      <bottom/>
      <diagonal style="thin"/>
    </border>
    <border>
      <left style="medium"/>
      <right/>
      <top style="medium"/>
      <bottom style="thin"/>
    </border>
    <border>
      <left style="medium"/>
      <right/>
      <top style="thin"/>
      <bottom style="thin"/>
    </border>
    <border>
      <left style="medium"/>
      <right/>
      <top style="medium"/>
      <bottom style="medium"/>
    </border>
    <border>
      <left/>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101">
    <xf numFmtId="0" fontId="0" fillId="0" borderId="0" xfId="0" applyFont="1" applyAlignment="1">
      <alignment/>
    </xf>
    <xf numFmtId="0" fontId="68" fillId="11" borderId="10" xfId="0" applyFont="1" applyFill="1" applyBorder="1" applyAlignment="1">
      <alignment wrapText="1"/>
    </xf>
    <xf numFmtId="0" fontId="68" fillId="11" borderId="11" xfId="0" applyFont="1" applyFill="1" applyBorder="1" applyAlignment="1">
      <alignment wrapText="1"/>
    </xf>
    <xf numFmtId="0" fontId="68" fillId="11" borderId="12" xfId="0" applyFont="1" applyFill="1" applyBorder="1" applyAlignment="1">
      <alignment wrapText="1"/>
    </xf>
    <xf numFmtId="0" fontId="0" fillId="11" borderId="13" xfId="0" applyFill="1" applyBorder="1" applyAlignment="1">
      <alignment/>
    </xf>
    <xf numFmtId="0" fontId="0" fillId="11" borderId="14" xfId="0" applyFill="1" applyBorder="1" applyAlignment="1">
      <alignment/>
    </xf>
    <xf numFmtId="0" fontId="0" fillId="11" borderId="15" xfId="0" applyFill="1" applyBorder="1" applyAlignment="1">
      <alignment/>
    </xf>
    <xf numFmtId="0" fontId="0" fillId="33" borderId="16" xfId="0" applyFill="1" applyBorder="1" applyAlignment="1">
      <alignment/>
    </xf>
    <xf numFmtId="0" fontId="69" fillId="0" borderId="0" xfId="0" applyFont="1" applyAlignment="1">
      <alignment/>
    </xf>
    <xf numFmtId="0" fontId="70" fillId="0" borderId="0" xfId="0" applyFont="1" applyAlignment="1">
      <alignment/>
    </xf>
    <xf numFmtId="0" fontId="0" fillId="0" borderId="0" xfId="0" applyAlignment="1">
      <alignment horizontal="center"/>
    </xf>
    <xf numFmtId="0" fontId="0" fillId="0" borderId="0" xfId="0" applyAlignment="1">
      <alignment/>
    </xf>
    <xf numFmtId="0" fontId="66" fillId="0" borderId="0" xfId="0" applyFont="1" applyAlignment="1">
      <alignment/>
    </xf>
    <xf numFmtId="0" fontId="56" fillId="0" borderId="0" xfId="0" applyFont="1" applyAlignment="1">
      <alignment/>
    </xf>
    <xf numFmtId="0" fontId="71" fillId="0" borderId="0" xfId="0" applyFont="1" applyAlignment="1">
      <alignment/>
    </xf>
    <xf numFmtId="0" fontId="0" fillId="33" borderId="17" xfId="0" applyFill="1" applyBorder="1" applyAlignment="1">
      <alignment wrapText="1"/>
    </xf>
    <xf numFmtId="0" fontId="0" fillId="33" borderId="15" xfId="0" applyFill="1" applyBorder="1" applyAlignment="1">
      <alignment wrapText="1"/>
    </xf>
    <xf numFmtId="0" fontId="68" fillId="10" borderId="11" xfId="0" applyFont="1" applyFill="1" applyBorder="1" applyAlignment="1">
      <alignment wrapText="1"/>
    </xf>
    <xf numFmtId="0" fontId="0" fillId="11" borderId="13" xfId="0" applyFill="1" applyBorder="1" applyAlignment="1">
      <alignment horizontal="center"/>
    </xf>
    <xf numFmtId="0" fontId="0" fillId="11" borderId="14" xfId="0" applyFill="1" applyBorder="1" applyAlignment="1">
      <alignment horizontal="center"/>
    </xf>
    <xf numFmtId="0" fontId="0" fillId="11" borderId="15" xfId="0" applyFill="1" applyBorder="1" applyAlignment="1">
      <alignment horizontal="center"/>
    </xf>
    <xf numFmtId="0" fontId="71" fillId="16" borderId="18" xfId="0" applyFont="1" applyFill="1" applyBorder="1" applyAlignment="1">
      <alignment wrapText="1"/>
    </xf>
    <xf numFmtId="0" fontId="71" fillId="16" borderId="18" xfId="0" applyFont="1" applyFill="1" applyBorder="1" applyAlignment="1">
      <alignment horizontal="center"/>
    </xf>
    <xf numFmtId="0" fontId="71" fillId="16" borderId="18" xfId="0" applyFont="1" applyFill="1" applyBorder="1" applyAlignment="1">
      <alignment/>
    </xf>
    <xf numFmtId="0" fontId="0" fillId="10" borderId="18" xfId="0" applyFont="1" applyFill="1" applyBorder="1" applyAlignment="1">
      <alignment horizontal="center"/>
    </xf>
    <xf numFmtId="0" fontId="0" fillId="10" borderId="18" xfId="0" applyFont="1" applyFill="1" applyBorder="1" applyAlignment="1">
      <alignment/>
    </xf>
    <xf numFmtId="0" fontId="0" fillId="10" borderId="19" xfId="0" applyFont="1" applyFill="1" applyBorder="1" applyAlignment="1">
      <alignment/>
    </xf>
    <xf numFmtId="0" fontId="56" fillId="33" borderId="17" xfId="0" applyFont="1" applyFill="1" applyBorder="1" applyAlignment="1">
      <alignment wrapText="1"/>
    </xf>
    <xf numFmtId="0" fontId="0" fillId="10" borderId="20" xfId="0" applyFont="1" applyFill="1" applyBorder="1" applyAlignment="1">
      <alignment horizontal="center"/>
    </xf>
    <xf numFmtId="0" fontId="0" fillId="10" borderId="20" xfId="0" applyFont="1" applyFill="1" applyBorder="1" applyAlignment="1">
      <alignment/>
    </xf>
    <xf numFmtId="0" fontId="0" fillId="10" borderId="21" xfId="0" applyFont="1" applyFill="1" applyBorder="1" applyAlignment="1">
      <alignment/>
    </xf>
    <xf numFmtId="0" fontId="68" fillId="10" borderId="12" xfId="0" applyFont="1" applyFill="1" applyBorder="1" applyAlignment="1">
      <alignment wrapText="1"/>
    </xf>
    <xf numFmtId="0" fontId="72" fillId="10" borderId="20" xfId="0" applyFont="1" applyFill="1" applyBorder="1" applyAlignment="1">
      <alignment wrapText="1"/>
    </xf>
    <xf numFmtId="0" fontId="73" fillId="10" borderId="18" xfId="0" applyFont="1" applyFill="1" applyBorder="1" applyAlignment="1">
      <alignment wrapText="1"/>
    </xf>
    <xf numFmtId="0" fontId="73" fillId="10" borderId="20" xfId="0" applyFont="1" applyFill="1" applyBorder="1" applyAlignment="1">
      <alignment wrapText="1"/>
    </xf>
    <xf numFmtId="0" fontId="72" fillId="10" borderId="20" xfId="0" applyFont="1" applyFill="1" applyBorder="1" applyAlignment="1">
      <alignment wrapText="1" shrinkToFit="1"/>
    </xf>
    <xf numFmtId="0" fontId="0" fillId="10" borderId="20" xfId="0" applyFill="1" applyBorder="1" applyAlignment="1">
      <alignment horizontal="center"/>
    </xf>
    <xf numFmtId="0" fontId="74" fillId="10" borderId="11" xfId="0" applyFont="1" applyFill="1" applyBorder="1" applyAlignment="1">
      <alignment wrapText="1"/>
    </xf>
    <xf numFmtId="0" fontId="0" fillId="10" borderId="18" xfId="0" applyFill="1" applyBorder="1" applyAlignment="1">
      <alignment horizontal="center"/>
    </xf>
    <xf numFmtId="0" fontId="75" fillId="11" borderId="22" xfId="0" applyFont="1" applyFill="1" applyBorder="1" applyAlignment="1">
      <alignment/>
    </xf>
    <xf numFmtId="0" fontId="75" fillId="11" borderId="23" xfId="0" applyFont="1" applyFill="1" applyBorder="1" applyAlignment="1">
      <alignment/>
    </xf>
    <xf numFmtId="0" fontId="76" fillId="10" borderId="18" xfId="0" applyFont="1" applyFill="1" applyBorder="1" applyAlignment="1">
      <alignment wrapText="1"/>
    </xf>
    <xf numFmtId="0" fontId="77" fillId="10" borderId="18" xfId="0" applyFont="1" applyFill="1" applyBorder="1" applyAlignment="1">
      <alignment/>
    </xf>
    <xf numFmtId="0" fontId="78" fillId="10" borderId="11" xfId="0" applyFont="1" applyFill="1" applyBorder="1" applyAlignment="1">
      <alignment wrapText="1" shrinkToFit="1"/>
    </xf>
    <xf numFmtId="0" fontId="79" fillId="10" borderId="18" xfId="0" applyFont="1" applyFill="1" applyBorder="1" applyAlignment="1">
      <alignment horizontal="center"/>
    </xf>
    <xf numFmtId="0" fontId="80" fillId="10" borderId="18" xfId="0" applyFont="1" applyFill="1" applyBorder="1" applyAlignment="1">
      <alignment horizontal="center"/>
    </xf>
    <xf numFmtId="0" fontId="81" fillId="16" borderId="18" xfId="0" applyFont="1" applyFill="1" applyBorder="1" applyAlignment="1">
      <alignment wrapText="1"/>
    </xf>
    <xf numFmtId="0" fontId="82" fillId="16" borderId="11" xfId="0" applyNumberFormat="1" applyFont="1" applyFill="1" applyBorder="1" applyAlignment="1">
      <alignment wrapText="1"/>
    </xf>
    <xf numFmtId="0" fontId="83" fillId="10" borderId="18" xfId="0" applyFont="1" applyFill="1" applyBorder="1" applyAlignment="1">
      <alignment wrapText="1"/>
    </xf>
    <xf numFmtId="0" fontId="79" fillId="10" borderId="18" xfId="0" applyFont="1" applyFill="1" applyBorder="1" applyAlignment="1">
      <alignment/>
    </xf>
    <xf numFmtId="0" fontId="84" fillId="10" borderId="11" xfId="0" applyFont="1" applyFill="1" applyBorder="1" applyAlignment="1">
      <alignment wrapText="1" shrinkToFit="1"/>
    </xf>
    <xf numFmtId="0" fontId="85" fillId="34" borderId="12" xfId="0" applyFont="1" applyFill="1" applyBorder="1" applyAlignment="1">
      <alignment wrapText="1"/>
    </xf>
    <xf numFmtId="0" fontId="73" fillId="34" borderId="20" xfId="0" applyFont="1" applyFill="1" applyBorder="1" applyAlignment="1">
      <alignment wrapText="1"/>
    </xf>
    <xf numFmtId="0" fontId="86" fillId="16" borderId="11" xfId="0" applyNumberFormat="1" applyFont="1" applyFill="1" applyBorder="1" applyAlignment="1">
      <alignment wrapText="1"/>
    </xf>
    <xf numFmtId="0" fontId="75" fillId="33" borderId="24" xfId="0" applyFont="1" applyFill="1" applyBorder="1" applyAlignment="1">
      <alignment/>
    </xf>
    <xf numFmtId="0" fontId="75" fillId="33" borderId="25" xfId="0" applyFont="1" applyFill="1" applyBorder="1" applyAlignment="1">
      <alignment/>
    </xf>
    <xf numFmtId="0" fontId="75" fillId="33" borderId="25" xfId="0" applyFont="1" applyFill="1" applyBorder="1" applyAlignment="1">
      <alignment horizontal="center"/>
    </xf>
    <xf numFmtId="0" fontId="87" fillId="33" borderId="26" xfId="0" applyFont="1" applyFill="1" applyBorder="1" applyAlignment="1">
      <alignment wrapText="1"/>
    </xf>
    <xf numFmtId="0" fontId="0" fillId="0" borderId="0" xfId="0" applyAlignment="1">
      <alignment/>
    </xf>
    <xf numFmtId="0" fontId="71" fillId="16" borderId="18" xfId="0" applyFont="1" applyFill="1" applyBorder="1" applyAlignment="1">
      <alignment/>
    </xf>
    <xf numFmtId="0" fontId="83" fillId="10" borderId="18" xfId="0" applyFont="1" applyFill="1" applyBorder="1" applyAlignment="1">
      <alignment wrapText="1"/>
    </xf>
    <xf numFmtId="0" fontId="0" fillId="0" borderId="0" xfId="0" applyNumberFormat="1" applyAlignment="1">
      <alignment horizontal="center"/>
    </xf>
    <xf numFmtId="0" fontId="75" fillId="33" borderId="27" xfId="0" applyNumberFormat="1" applyFont="1" applyFill="1" applyBorder="1" applyAlignment="1">
      <alignment horizontal="center"/>
    </xf>
    <xf numFmtId="0" fontId="83" fillId="10" borderId="28" xfId="0" applyNumberFormat="1" applyFont="1" applyFill="1" applyBorder="1" applyAlignment="1">
      <alignment horizontal="center" wrapText="1"/>
    </xf>
    <xf numFmtId="0" fontId="0" fillId="10" borderId="29" xfId="0" applyNumberFormat="1" applyFill="1" applyBorder="1" applyAlignment="1">
      <alignment horizontal="center"/>
    </xf>
    <xf numFmtId="0" fontId="0" fillId="10" borderId="28" xfId="0" applyNumberFormat="1" applyFont="1" applyFill="1" applyBorder="1" applyAlignment="1">
      <alignment horizontal="center"/>
    </xf>
    <xf numFmtId="0" fontId="0" fillId="10" borderId="29" xfId="0" applyNumberFormat="1" applyFont="1" applyFill="1" applyBorder="1" applyAlignment="1">
      <alignment horizontal="center"/>
    </xf>
    <xf numFmtId="172" fontId="71" fillId="16" borderId="28" xfId="0" applyNumberFormat="1" applyFont="1" applyFill="1" applyBorder="1" applyAlignment="1" quotePrefix="1">
      <alignment horizontal="center"/>
    </xf>
    <xf numFmtId="172" fontId="88" fillId="10" borderId="28" xfId="0" applyNumberFormat="1" applyFont="1" applyFill="1" applyBorder="1" applyAlignment="1" quotePrefix="1">
      <alignment horizontal="center"/>
    </xf>
    <xf numFmtId="0" fontId="89" fillId="11" borderId="30" xfId="0" applyFont="1" applyFill="1" applyBorder="1" applyAlignment="1">
      <alignment horizontal="center"/>
    </xf>
    <xf numFmtId="3" fontId="89" fillId="11" borderId="30" xfId="0" applyNumberFormat="1" applyFont="1" applyFill="1" applyBorder="1" applyAlignment="1">
      <alignment horizontal="center"/>
    </xf>
    <xf numFmtId="0" fontId="89" fillId="11" borderId="18" xfId="0" applyFont="1" applyFill="1" applyBorder="1" applyAlignment="1">
      <alignment horizontal="center"/>
    </xf>
    <xf numFmtId="3" fontId="89" fillId="11" borderId="18" xfId="0" applyNumberFormat="1" applyFont="1" applyFill="1" applyBorder="1" applyAlignment="1">
      <alignment horizontal="center"/>
    </xf>
    <xf numFmtId="3" fontId="89" fillId="11" borderId="31" xfId="0" applyNumberFormat="1" applyFont="1" applyFill="1" applyBorder="1" applyAlignment="1">
      <alignment horizontal="center"/>
    </xf>
    <xf numFmtId="3" fontId="89" fillId="11" borderId="28" xfId="0" applyNumberFormat="1" applyFont="1" applyFill="1" applyBorder="1" applyAlignment="1">
      <alignment horizontal="center"/>
    </xf>
    <xf numFmtId="3" fontId="89" fillId="11" borderId="29" xfId="0" applyNumberFormat="1" applyFont="1" applyFill="1" applyBorder="1" applyAlignment="1">
      <alignment horizontal="center"/>
    </xf>
    <xf numFmtId="0" fontId="88" fillId="0" borderId="0" xfId="0" applyFont="1" applyAlignment="1">
      <alignment/>
    </xf>
    <xf numFmtId="0" fontId="71" fillId="0" borderId="0" xfId="0" applyFont="1" applyAlignment="1">
      <alignment/>
    </xf>
    <xf numFmtId="173" fontId="75" fillId="33" borderId="32" xfId="0" applyNumberFormat="1" applyFont="1" applyFill="1" applyBorder="1" applyAlignment="1">
      <alignment/>
    </xf>
    <xf numFmtId="173" fontId="71" fillId="16" borderId="18" xfId="0" applyNumberFormat="1" applyFont="1" applyFill="1" applyBorder="1" applyAlignment="1">
      <alignment/>
    </xf>
    <xf numFmtId="173" fontId="83" fillId="10" borderId="18" xfId="0" applyNumberFormat="1" applyFont="1" applyFill="1" applyBorder="1" applyAlignment="1">
      <alignment wrapText="1"/>
    </xf>
    <xf numFmtId="173" fontId="0" fillId="10" borderId="20" xfId="0" applyNumberFormat="1" applyFill="1" applyBorder="1" applyAlignment="1">
      <alignment/>
    </xf>
    <xf numFmtId="173" fontId="0" fillId="10" borderId="18" xfId="0" applyNumberFormat="1" applyFill="1" applyBorder="1" applyAlignment="1">
      <alignment/>
    </xf>
    <xf numFmtId="173" fontId="56" fillId="10" borderId="18" xfId="0" applyNumberFormat="1" applyFont="1" applyFill="1" applyBorder="1" applyAlignment="1">
      <alignment/>
    </xf>
    <xf numFmtId="173" fontId="76" fillId="10" borderId="18" xfId="0" applyNumberFormat="1" applyFont="1" applyFill="1" applyBorder="1" applyAlignment="1">
      <alignment wrapText="1"/>
    </xf>
    <xf numFmtId="173" fontId="56" fillId="10" borderId="20" xfId="0" applyNumberFormat="1" applyFont="1" applyFill="1" applyBorder="1" applyAlignment="1">
      <alignment/>
    </xf>
    <xf numFmtId="0" fontId="0" fillId="35" borderId="20" xfId="0" applyFill="1" applyBorder="1" applyAlignment="1">
      <alignment/>
    </xf>
    <xf numFmtId="0" fontId="76" fillId="35" borderId="18" xfId="0" applyFont="1" applyFill="1" applyBorder="1" applyAlignment="1">
      <alignment wrapText="1"/>
    </xf>
    <xf numFmtId="0" fontId="80" fillId="35" borderId="18" xfId="0" applyFont="1" applyFill="1" applyBorder="1" applyAlignment="1">
      <alignment horizontal="center"/>
    </xf>
    <xf numFmtId="173" fontId="76" fillId="35" borderId="18" xfId="0" applyNumberFormat="1" applyFont="1" applyFill="1" applyBorder="1" applyAlignment="1">
      <alignment wrapText="1"/>
    </xf>
    <xf numFmtId="0" fontId="0" fillId="0" borderId="0" xfId="0" applyAlignment="1">
      <alignment horizontal="center"/>
    </xf>
    <xf numFmtId="0" fontId="0" fillId="35" borderId="20" xfId="0" applyFill="1" applyBorder="1" applyAlignment="1">
      <alignment wrapText="1"/>
    </xf>
    <xf numFmtId="173" fontId="0" fillId="0" borderId="0" xfId="0" applyNumberFormat="1" applyAlignment="1">
      <alignment/>
    </xf>
    <xf numFmtId="0" fontId="56" fillId="34" borderId="0" xfId="0" applyFont="1" applyFill="1" applyAlignment="1">
      <alignment horizontal="center"/>
    </xf>
    <xf numFmtId="0" fontId="56" fillId="33" borderId="0" xfId="0" applyFont="1" applyFill="1" applyAlignment="1">
      <alignment horizontal="center"/>
    </xf>
    <xf numFmtId="173" fontId="56" fillId="34" borderId="0" xfId="0" applyNumberFormat="1" applyFont="1" applyFill="1" applyAlignment="1">
      <alignment horizontal="center"/>
    </xf>
    <xf numFmtId="173" fontId="56" fillId="33" borderId="0" xfId="0" applyNumberFormat="1" applyFont="1" applyFill="1" applyAlignment="1">
      <alignment horizontal="center"/>
    </xf>
    <xf numFmtId="0" fontId="0" fillId="0" borderId="0" xfId="0" applyAlignment="1">
      <alignment horizontal="center" wrapText="1"/>
    </xf>
    <xf numFmtId="0" fontId="0" fillId="0" borderId="0" xfId="0" applyAlignment="1">
      <alignment horizontal="center"/>
    </xf>
    <xf numFmtId="49" fontId="0" fillId="0" borderId="0" xfId="0" applyNumberFormat="1" applyAlignment="1">
      <alignment horizontal="center" wrapText="1"/>
    </xf>
    <xf numFmtId="17" fontId="88" fillId="10" borderId="28" xfId="0" applyNumberFormat="1" applyFont="1" applyFill="1" applyBorder="1" applyAlignment="1" quotePrefix="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xdr:col>
      <xdr:colOff>0</xdr:colOff>
      <xdr:row>63</xdr:row>
      <xdr:rowOff>0</xdr:rowOff>
    </xdr:to>
    <xdr:sp>
      <xdr:nvSpPr>
        <xdr:cNvPr id="1" name="Gerade Verbindung 23"/>
        <xdr:cNvSpPr>
          <a:spLocks/>
        </xdr:cNvSpPr>
      </xdr:nvSpPr>
      <xdr:spPr>
        <a:xfrm rot="16200000" flipH="1">
          <a:off x="209550" y="23431500"/>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28575</xdr:rowOff>
    </xdr:from>
    <xdr:to>
      <xdr:col>8</xdr:col>
      <xdr:colOff>438150</xdr:colOff>
      <xdr:row>10</xdr:row>
      <xdr:rowOff>104775</xdr:rowOff>
    </xdr:to>
    <xdr:sp>
      <xdr:nvSpPr>
        <xdr:cNvPr id="1" name="Rahmen 1"/>
        <xdr:cNvSpPr>
          <a:spLocks/>
        </xdr:cNvSpPr>
      </xdr:nvSpPr>
      <xdr:spPr>
        <a:xfrm>
          <a:off x="4572000" y="981075"/>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NORD
</a:t>
          </a:r>
          <a:r>
            <a:rPr lang="en-US" cap="none" sz="1200" b="1" i="0" u="none" baseline="0">
              <a:solidFill>
                <a:srgbClr val="FFFFFF"/>
              </a:solidFill>
              <a:latin typeface="Calibri"/>
              <a:ea typeface="Calibri"/>
              <a:cs typeface="Calibri"/>
            </a:rPr>
            <a:t>OE3, OE5</a:t>
          </a:r>
        </a:p>
      </xdr:txBody>
    </xdr:sp>
    <xdr:clientData/>
  </xdr:twoCellAnchor>
  <xdr:twoCellAnchor editAs="oneCell">
    <xdr:from>
      <xdr:col>6</xdr:col>
      <xdr:colOff>333375</xdr:colOff>
      <xdr:row>29</xdr:row>
      <xdr:rowOff>0</xdr:rowOff>
    </xdr:from>
    <xdr:to>
      <xdr:col>8</xdr:col>
      <xdr:colOff>409575</xdr:colOff>
      <xdr:row>32</xdr:row>
      <xdr:rowOff>95250</xdr:rowOff>
    </xdr:to>
    <xdr:pic>
      <xdr:nvPicPr>
        <xdr:cNvPr id="2" name="Grafik 19"/>
        <xdr:cNvPicPr preferRelativeResize="1">
          <a:picLocks noChangeAspect="1"/>
        </xdr:cNvPicPr>
      </xdr:nvPicPr>
      <xdr:blipFill>
        <a:blip r:embed="rId1"/>
        <a:stretch>
          <a:fillRect/>
        </a:stretch>
      </xdr:blipFill>
      <xdr:spPr>
        <a:xfrm>
          <a:off x="4905375" y="5524500"/>
          <a:ext cx="1600200" cy="666750"/>
        </a:xfrm>
        <a:prstGeom prst="rect">
          <a:avLst/>
        </a:prstGeom>
        <a:noFill/>
        <a:ln w="9525" cmpd="sng">
          <a:noFill/>
        </a:ln>
      </xdr:spPr>
    </xdr:pic>
    <xdr:clientData/>
  </xdr:twoCellAnchor>
  <xdr:twoCellAnchor>
    <xdr:from>
      <xdr:col>10</xdr:col>
      <xdr:colOff>85725</xdr:colOff>
      <xdr:row>16</xdr:row>
      <xdr:rowOff>114300</xdr:rowOff>
    </xdr:from>
    <xdr:to>
      <xdr:col>12</xdr:col>
      <xdr:colOff>523875</xdr:colOff>
      <xdr:row>22</xdr:row>
      <xdr:rowOff>0</xdr:rowOff>
    </xdr:to>
    <xdr:sp>
      <xdr:nvSpPr>
        <xdr:cNvPr id="3" name="Rahmen 3"/>
        <xdr:cNvSpPr>
          <a:spLocks/>
        </xdr:cNvSpPr>
      </xdr:nvSpPr>
      <xdr:spPr>
        <a:xfrm>
          <a:off x="7705725" y="3162300"/>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OST
</a:t>
          </a:r>
          <a:r>
            <a:rPr lang="en-US" cap="none" sz="1100" b="1" i="0" u="none" baseline="0">
              <a:solidFill>
                <a:srgbClr val="FFFFFF"/>
              </a:solidFill>
              <a:latin typeface="Calibri"/>
              <a:ea typeface="Calibri"/>
              <a:cs typeface="Calibri"/>
            </a:rPr>
            <a:t>OE1, OE4</a:t>
          </a:r>
        </a:p>
      </xdr:txBody>
    </xdr:sp>
    <xdr:clientData/>
  </xdr:twoCellAnchor>
  <xdr:twoCellAnchor>
    <xdr:from>
      <xdr:col>1</xdr:col>
      <xdr:colOff>695325</xdr:colOff>
      <xdr:row>16</xdr:row>
      <xdr:rowOff>104775</xdr:rowOff>
    </xdr:from>
    <xdr:to>
      <xdr:col>4</xdr:col>
      <xdr:colOff>371475</xdr:colOff>
      <xdr:row>21</xdr:row>
      <xdr:rowOff>180975</xdr:rowOff>
    </xdr:to>
    <xdr:sp>
      <xdr:nvSpPr>
        <xdr:cNvPr id="4" name="Rahmen 4"/>
        <xdr:cNvSpPr>
          <a:spLocks/>
        </xdr:cNvSpPr>
      </xdr:nvSpPr>
      <xdr:spPr>
        <a:xfrm>
          <a:off x="1457325" y="3152775"/>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WEST
</a:t>
          </a:r>
          <a:r>
            <a:rPr lang="en-US" cap="none" sz="1100" b="1" i="0" u="none" baseline="0">
              <a:solidFill>
                <a:srgbClr val="FFFFFF"/>
              </a:solidFill>
              <a:latin typeface="Calibri"/>
              <a:ea typeface="Calibri"/>
              <a:cs typeface="Calibri"/>
            </a:rPr>
            <a:t>OE2, OE7, OE9</a:t>
          </a:r>
        </a:p>
      </xdr:txBody>
    </xdr:sp>
    <xdr:clientData/>
  </xdr:twoCellAnchor>
  <xdr:twoCellAnchor>
    <xdr:from>
      <xdr:col>6</xdr:col>
      <xdr:colOff>19050</xdr:colOff>
      <xdr:row>28</xdr:row>
      <xdr:rowOff>28575</xdr:rowOff>
    </xdr:from>
    <xdr:to>
      <xdr:col>8</xdr:col>
      <xdr:colOff>457200</xdr:colOff>
      <xdr:row>33</xdr:row>
      <xdr:rowOff>104775</xdr:rowOff>
    </xdr:to>
    <xdr:sp>
      <xdr:nvSpPr>
        <xdr:cNvPr id="5" name="Rahmen 5"/>
        <xdr:cNvSpPr>
          <a:spLocks/>
        </xdr:cNvSpPr>
      </xdr:nvSpPr>
      <xdr:spPr>
        <a:xfrm>
          <a:off x="4591050" y="5362575"/>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SÜD
</a:t>
          </a:r>
          <a:r>
            <a:rPr lang="en-US" cap="none" sz="1100" b="1" i="0" u="none" baseline="0">
              <a:solidFill>
                <a:srgbClr val="FFFFFF"/>
              </a:solidFill>
              <a:latin typeface="Calibri"/>
              <a:ea typeface="Calibri"/>
              <a:cs typeface="Calibri"/>
            </a:rPr>
            <a:t>OE6, OE8</a:t>
          </a:r>
        </a:p>
      </xdr:txBody>
    </xdr:sp>
    <xdr:clientData/>
  </xdr:twoCellAnchor>
  <xdr:twoCellAnchor>
    <xdr:from>
      <xdr:col>8</xdr:col>
      <xdr:colOff>533400</xdr:colOff>
      <xdr:row>10</xdr:row>
      <xdr:rowOff>152400</xdr:rowOff>
    </xdr:from>
    <xdr:to>
      <xdr:col>10</xdr:col>
      <xdr:colOff>47625</xdr:colOff>
      <xdr:row>16</xdr:row>
      <xdr:rowOff>66675</xdr:rowOff>
    </xdr:to>
    <xdr:sp>
      <xdr:nvSpPr>
        <xdr:cNvPr id="6" name="Gerade Verbindung mit Pfeil 6"/>
        <xdr:cNvSpPr>
          <a:spLocks/>
        </xdr:cNvSpPr>
      </xdr:nvSpPr>
      <xdr:spPr>
        <a:xfrm rot="16200000" flipH="1">
          <a:off x="6629400" y="2057400"/>
          <a:ext cx="103822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419100</xdr:colOff>
      <xdr:row>10</xdr:row>
      <xdr:rowOff>171450</xdr:rowOff>
    </xdr:from>
    <xdr:to>
      <xdr:col>5</xdr:col>
      <xdr:colOff>733425</xdr:colOff>
      <xdr:row>16</xdr:row>
      <xdr:rowOff>9525</xdr:rowOff>
    </xdr:to>
    <xdr:sp>
      <xdr:nvSpPr>
        <xdr:cNvPr id="7" name="Gerade Verbindung mit Pfeil 7"/>
        <xdr:cNvSpPr>
          <a:spLocks/>
        </xdr:cNvSpPr>
      </xdr:nvSpPr>
      <xdr:spPr>
        <a:xfrm flipV="1">
          <a:off x="3467100" y="2076450"/>
          <a:ext cx="1076325" cy="9810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457200</xdr:colOff>
      <xdr:row>22</xdr:row>
      <xdr:rowOff>66675</xdr:rowOff>
    </xdr:from>
    <xdr:to>
      <xdr:col>5</xdr:col>
      <xdr:colOff>733425</xdr:colOff>
      <xdr:row>27</xdr:row>
      <xdr:rowOff>171450</xdr:rowOff>
    </xdr:to>
    <xdr:sp>
      <xdr:nvSpPr>
        <xdr:cNvPr id="8" name="Gerade Verbindung mit Pfeil 8"/>
        <xdr:cNvSpPr>
          <a:spLocks/>
        </xdr:cNvSpPr>
      </xdr:nvSpPr>
      <xdr:spPr>
        <a:xfrm rot="16200000" flipH="1">
          <a:off x="3505200" y="4257675"/>
          <a:ext cx="103822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466725</xdr:colOff>
      <xdr:row>22</xdr:row>
      <xdr:rowOff>85725</xdr:rowOff>
    </xdr:from>
    <xdr:to>
      <xdr:col>10</xdr:col>
      <xdr:colOff>38100</xdr:colOff>
      <xdr:row>27</xdr:row>
      <xdr:rowOff>190500</xdr:rowOff>
    </xdr:to>
    <xdr:sp>
      <xdr:nvSpPr>
        <xdr:cNvPr id="9" name="Gerade Verbindung mit Pfeil 9"/>
        <xdr:cNvSpPr>
          <a:spLocks/>
        </xdr:cNvSpPr>
      </xdr:nvSpPr>
      <xdr:spPr>
        <a:xfrm flipV="1">
          <a:off x="6562725" y="4276725"/>
          <a:ext cx="109537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10</xdr:row>
      <xdr:rowOff>171450</xdr:rowOff>
    </xdr:from>
    <xdr:to>
      <xdr:col>8</xdr:col>
      <xdr:colOff>381000</xdr:colOff>
      <xdr:row>15</xdr:row>
      <xdr:rowOff>9525</xdr:rowOff>
    </xdr:to>
    <xdr:sp>
      <xdr:nvSpPr>
        <xdr:cNvPr id="10" name="Textfeld 10"/>
        <xdr:cNvSpPr txBox="1">
          <a:spLocks noChangeArrowheads="1"/>
        </xdr:cNvSpPr>
      </xdr:nvSpPr>
      <xdr:spPr>
        <a:xfrm>
          <a:off x="4667250" y="2076450"/>
          <a:ext cx="1809750" cy="790575"/>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44.143.240.0/20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44.143.240.1          
</a:t>
          </a:r>
          <a:r>
            <a:rPr lang="en-US" cap="none" sz="900" b="0" i="0" u="none" baseline="0">
              <a:solidFill>
                <a:srgbClr val="000000"/>
              </a:solidFill>
              <a:latin typeface="Calibri"/>
              <a:ea typeface="Calibri"/>
              <a:cs typeface="Calibri"/>
            </a:rPr>
            <a:t>HostMax:   44.143.242.254        
</a:t>
          </a:r>
          <a:r>
            <a:rPr lang="en-US" cap="none" sz="900" b="0" i="0" u="none" baseline="0">
              <a:solidFill>
                <a:srgbClr val="000000"/>
              </a:solidFill>
              <a:latin typeface="Calibri"/>
              <a:ea typeface="Calibri"/>
              <a:cs typeface="Calibri"/>
            </a:rPr>
            <a:t>Hosts/Net: 762/1
</a:t>
          </a:r>
        </a:p>
      </xdr:txBody>
    </xdr:sp>
    <xdr:clientData/>
  </xdr:twoCellAnchor>
  <xdr:twoCellAnchor>
    <xdr:from>
      <xdr:col>6</xdr:col>
      <xdr:colOff>85725</xdr:colOff>
      <xdr:row>23</xdr:row>
      <xdr:rowOff>133350</xdr:rowOff>
    </xdr:from>
    <xdr:to>
      <xdr:col>8</xdr:col>
      <xdr:colOff>371475</xdr:colOff>
      <xdr:row>27</xdr:row>
      <xdr:rowOff>161925</xdr:rowOff>
    </xdr:to>
    <xdr:sp>
      <xdr:nvSpPr>
        <xdr:cNvPr id="11" name="Textfeld 11"/>
        <xdr:cNvSpPr txBox="1">
          <a:spLocks noChangeArrowheads="1"/>
        </xdr:cNvSpPr>
      </xdr:nvSpPr>
      <xdr:spPr>
        <a:xfrm>
          <a:off x="4657725" y="4514850"/>
          <a:ext cx="1809750" cy="790575"/>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44.143.246.0/20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44.143.246.1          
</a:t>
          </a:r>
          <a:r>
            <a:rPr lang="en-US" cap="none" sz="900" b="0" i="0" u="none" baseline="0">
              <a:solidFill>
                <a:srgbClr val="000000"/>
              </a:solidFill>
              <a:latin typeface="Calibri"/>
              <a:ea typeface="Calibri"/>
              <a:cs typeface="Calibri"/>
            </a:rPr>
            <a:t>HostMax:   44.143.248.254        
</a:t>
          </a:r>
          <a:r>
            <a:rPr lang="en-US" cap="none" sz="900" b="0" i="0" u="none" baseline="0">
              <a:solidFill>
                <a:srgbClr val="000000"/>
              </a:solidFill>
              <a:latin typeface="Calibri"/>
              <a:ea typeface="Calibri"/>
              <a:cs typeface="Calibri"/>
            </a:rPr>
            <a:t>Hosts/Net:  </a:t>
          </a:r>
          <a:r>
            <a:rPr lang="en-US" cap="none" sz="900" b="0" i="0" u="none" baseline="0">
              <a:solidFill>
                <a:srgbClr val="000000"/>
              </a:solidFill>
              <a:latin typeface="Calibri"/>
              <a:ea typeface="Calibri"/>
              <a:cs typeface="Calibri"/>
            </a:rPr>
            <a:t>762</a:t>
          </a:r>
          <a:r>
            <a:rPr lang="en-US" cap="none" sz="800" b="0" i="0" u="none" baseline="0">
              <a:solidFill>
                <a:srgbClr val="000000"/>
              </a:solidFill>
              <a:latin typeface="Calibri"/>
              <a:ea typeface="Calibri"/>
              <a:cs typeface="Calibri"/>
            </a:rPr>
            <a:t>/1</a:t>
          </a:r>
        </a:p>
      </xdr:txBody>
    </xdr:sp>
    <xdr:clientData/>
  </xdr:twoCellAnchor>
  <xdr:twoCellAnchor>
    <xdr:from>
      <xdr:col>7</xdr:col>
      <xdr:colOff>523875</xdr:colOff>
      <xdr:row>17</xdr:row>
      <xdr:rowOff>38100</xdr:rowOff>
    </xdr:from>
    <xdr:to>
      <xdr:col>10</xdr:col>
      <xdr:colOff>47625</xdr:colOff>
      <xdr:row>21</xdr:row>
      <xdr:rowOff>66675</xdr:rowOff>
    </xdr:to>
    <xdr:sp>
      <xdr:nvSpPr>
        <xdr:cNvPr id="12" name="Textfeld 12"/>
        <xdr:cNvSpPr txBox="1">
          <a:spLocks noChangeArrowheads="1"/>
        </xdr:cNvSpPr>
      </xdr:nvSpPr>
      <xdr:spPr>
        <a:xfrm>
          <a:off x="5857875" y="3276600"/>
          <a:ext cx="1809750" cy="790575"/>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44.143.249.0/20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44.143.249.1          
</a:t>
          </a:r>
          <a:r>
            <a:rPr lang="en-US" cap="none" sz="900" b="0" i="0" u="none" baseline="0">
              <a:solidFill>
                <a:srgbClr val="000000"/>
              </a:solidFill>
              <a:latin typeface="Calibri"/>
              <a:ea typeface="Calibri"/>
              <a:cs typeface="Calibri"/>
            </a:rPr>
            <a:t>HostMax:   44.143.251.254        
</a:t>
          </a:r>
          <a:r>
            <a:rPr lang="en-US" cap="none" sz="900" b="0" i="0" u="none" baseline="0">
              <a:solidFill>
                <a:srgbClr val="000000"/>
              </a:solidFill>
              <a:latin typeface="Calibri"/>
              <a:ea typeface="Calibri"/>
              <a:cs typeface="Calibri"/>
            </a:rPr>
            <a:t>Hosts/Net: 762/1
</a:t>
          </a:r>
        </a:p>
      </xdr:txBody>
    </xdr:sp>
    <xdr:clientData/>
  </xdr:twoCellAnchor>
  <xdr:twoCellAnchor>
    <xdr:from>
      <xdr:col>4</xdr:col>
      <xdr:colOff>400050</xdr:colOff>
      <xdr:row>17</xdr:row>
      <xdr:rowOff>38100</xdr:rowOff>
    </xdr:from>
    <xdr:to>
      <xdr:col>6</xdr:col>
      <xdr:colOff>685800</xdr:colOff>
      <xdr:row>21</xdr:row>
      <xdr:rowOff>66675</xdr:rowOff>
    </xdr:to>
    <xdr:sp>
      <xdr:nvSpPr>
        <xdr:cNvPr id="13" name="Textfeld 13"/>
        <xdr:cNvSpPr txBox="1">
          <a:spLocks noChangeArrowheads="1"/>
        </xdr:cNvSpPr>
      </xdr:nvSpPr>
      <xdr:spPr>
        <a:xfrm>
          <a:off x="3448050" y="3276600"/>
          <a:ext cx="1809750" cy="790575"/>
        </a:xfrm>
        <a:prstGeom prst="rect">
          <a:avLst/>
        </a:prstGeom>
        <a:solidFill>
          <a:srgbClr val="FFFF00"/>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44.143.243.0/20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44.143.243.1          
</a:t>
          </a:r>
          <a:r>
            <a:rPr lang="en-US" cap="none" sz="900" b="0" i="0" u="none" baseline="0">
              <a:solidFill>
                <a:srgbClr val="000000"/>
              </a:solidFill>
              <a:latin typeface="Calibri"/>
              <a:ea typeface="Calibri"/>
              <a:cs typeface="Calibri"/>
            </a:rPr>
            <a:t>HostMax:   44.143.245.254        
</a:t>
          </a:r>
          <a:r>
            <a:rPr lang="en-US" cap="none" sz="900" b="0" i="0" u="none" baseline="0">
              <a:solidFill>
                <a:srgbClr val="000000"/>
              </a:solidFill>
              <a:latin typeface="Calibri"/>
              <a:ea typeface="Calibri"/>
              <a:cs typeface="Calibri"/>
            </a:rPr>
            <a:t>Hosts/Net: 762/1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33</xdr:row>
      <xdr:rowOff>9525</xdr:rowOff>
    </xdr:from>
    <xdr:to>
      <xdr:col>7</xdr:col>
      <xdr:colOff>19050</xdr:colOff>
      <xdr:row>46</xdr:row>
      <xdr:rowOff>0</xdr:rowOff>
    </xdr:to>
    <xdr:sp>
      <xdr:nvSpPr>
        <xdr:cNvPr id="1" name="Wolkenförmige Legende 73"/>
        <xdr:cNvSpPr>
          <a:spLocks/>
        </xdr:cNvSpPr>
      </xdr:nvSpPr>
      <xdr:spPr>
        <a:xfrm>
          <a:off x="676275" y="5667375"/>
          <a:ext cx="4676775" cy="2219325"/>
        </a:xfrm>
        <a:prstGeom prst="cloudCallout">
          <a:avLst>
            <a:gd name="adj1" fmla="val -20833"/>
            <a:gd name="adj2" fmla="val 62500"/>
          </a:avLst>
        </a:prstGeom>
        <a:solidFill>
          <a:srgbClr val="604A7B">
            <a:alpha val="14000"/>
          </a:srgbClr>
        </a:solidFill>
        <a:ln w="25400" cmpd="sng">
          <a:solidFill>
            <a:srgbClr val="D9969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428625</xdr:colOff>
      <xdr:row>13</xdr:row>
      <xdr:rowOff>47625</xdr:rowOff>
    </xdr:from>
    <xdr:to>
      <xdr:col>6</xdr:col>
      <xdr:colOff>104775</xdr:colOff>
      <xdr:row>26</xdr:row>
      <xdr:rowOff>104775</xdr:rowOff>
    </xdr:to>
    <xdr:sp>
      <xdr:nvSpPr>
        <xdr:cNvPr id="2" name="Rechteck 24"/>
        <xdr:cNvSpPr>
          <a:spLocks/>
        </xdr:cNvSpPr>
      </xdr:nvSpPr>
      <xdr:spPr>
        <a:xfrm>
          <a:off x="428625" y="2276475"/>
          <a:ext cx="4248150" cy="2286000"/>
        </a:xfrm>
        <a:prstGeom prst="rect">
          <a:avLst/>
        </a:prstGeom>
        <a:solidFill>
          <a:srgbClr val="C4BD97">
            <a:alpha val="81000"/>
          </a:srgbClr>
        </a:solidFill>
        <a:ln w="25400" cmpd="sng">
          <a:noFill/>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3200" b="0" i="0" u="none" baseline="0">
              <a:solidFill>
                <a:srgbClr val="FFFFFF"/>
              </a:solidFill>
              <a:latin typeface="Calibri"/>
              <a:ea typeface="Calibri"/>
              <a:cs typeface="Calibri"/>
            </a:rPr>
            <a:t>WEST</a:t>
          </a:r>
        </a:p>
      </xdr:txBody>
    </xdr:sp>
    <xdr:clientData/>
  </xdr:twoCellAnchor>
  <xdr:twoCellAnchor>
    <xdr:from>
      <xdr:col>0</xdr:col>
      <xdr:colOff>438150</xdr:colOff>
      <xdr:row>26</xdr:row>
      <xdr:rowOff>171450</xdr:rowOff>
    </xdr:from>
    <xdr:to>
      <xdr:col>2</xdr:col>
      <xdr:colOff>381000</xdr:colOff>
      <xdr:row>31</xdr:row>
      <xdr:rowOff>9525</xdr:rowOff>
    </xdr:to>
    <xdr:sp>
      <xdr:nvSpPr>
        <xdr:cNvPr id="3" name="Textfeld 21"/>
        <xdr:cNvSpPr txBox="1">
          <a:spLocks noChangeArrowheads="1"/>
        </xdr:cNvSpPr>
      </xdr:nvSpPr>
      <xdr:spPr>
        <a:xfrm>
          <a:off x="438150" y="4629150"/>
          <a:ext cx="1466850" cy="695325"/>
        </a:xfrm>
        <a:prstGeom prst="rect">
          <a:avLst/>
        </a:prstGeom>
        <a:solidFill>
          <a:srgbClr val="EE7E02"/>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44.143.243.0/20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44.143.243.1          
</a:t>
          </a:r>
          <a:r>
            <a:rPr lang="en-US" cap="none" sz="900" b="0" i="0" u="none" baseline="0">
              <a:solidFill>
                <a:srgbClr val="000000"/>
              </a:solidFill>
              <a:latin typeface="Calibri"/>
              <a:ea typeface="Calibri"/>
              <a:cs typeface="Calibri"/>
            </a:rPr>
            <a:t>HostMax:   44.143.245.254        
</a:t>
          </a:r>
          <a:r>
            <a:rPr lang="en-US" cap="none" sz="900" b="0" i="0" u="none" baseline="0">
              <a:solidFill>
                <a:srgbClr val="000000"/>
              </a:solidFill>
              <a:latin typeface="Calibri"/>
              <a:ea typeface="Calibri"/>
              <a:cs typeface="Calibri"/>
            </a:rPr>
            <a:t>Hosts/Net: 762/1
</a:t>
          </a:r>
        </a:p>
      </xdr:txBody>
    </xdr:sp>
    <xdr:clientData/>
  </xdr:twoCellAnchor>
  <xdr:twoCellAnchor>
    <xdr:from>
      <xdr:col>4</xdr:col>
      <xdr:colOff>19050</xdr:colOff>
      <xdr:row>5</xdr:row>
      <xdr:rowOff>171450</xdr:rowOff>
    </xdr:from>
    <xdr:to>
      <xdr:col>9</xdr:col>
      <xdr:colOff>457200</xdr:colOff>
      <xdr:row>19</xdr:row>
      <xdr:rowOff>47625</xdr:rowOff>
    </xdr:to>
    <xdr:sp>
      <xdr:nvSpPr>
        <xdr:cNvPr id="4" name="Rechteck 23"/>
        <xdr:cNvSpPr>
          <a:spLocks/>
        </xdr:cNvSpPr>
      </xdr:nvSpPr>
      <xdr:spPr>
        <a:xfrm>
          <a:off x="3067050" y="1028700"/>
          <a:ext cx="4248150" cy="2276475"/>
        </a:xfrm>
        <a:prstGeom prst="rect">
          <a:avLst/>
        </a:prstGeom>
        <a:solidFill>
          <a:srgbClr val="95B3D7">
            <a:alpha val="81000"/>
          </a:srgbClr>
        </a:solidFill>
        <a:ln w="25400" cmpd="sng">
          <a:noFill/>
        </a:ln>
      </xdr:spPr>
      <xdr:txBody>
        <a:bodyPr vertOverflow="clip" wrap="square" lIns="91440" tIns="45720" rIns="91440" bIns="45720" anchor="ctr"/>
        <a:p>
          <a:pPr algn="ctr">
            <a:defRPr/>
          </a:pPr>
          <a:r>
            <a:rPr lang="en-US" cap="none" sz="3200" b="0" i="0" u="none" baseline="0">
              <a:solidFill>
                <a:srgbClr val="FFFFFF"/>
              </a:solidFill>
              <a:latin typeface="Calibri"/>
              <a:ea typeface="Calibri"/>
              <a:cs typeface="Calibri"/>
            </a:rPr>
            <a:t>NORD
</a:t>
          </a:r>
          <a:r>
            <a:rPr lang="en-US" cap="none" sz="1100" b="0" i="0" u="none" baseline="0">
              <a:solidFill>
                <a:srgbClr val="FFFFFF"/>
              </a:solidFill>
              <a:latin typeface="Calibri"/>
              <a:ea typeface="Calibri"/>
              <a:cs typeface="Calibri"/>
            </a:rPr>
            <a:t>
</a:t>
          </a:r>
        </a:p>
      </xdr:txBody>
    </xdr:sp>
    <xdr:clientData/>
  </xdr:twoCellAnchor>
  <xdr:twoCellAnchor>
    <xdr:from>
      <xdr:col>3</xdr:col>
      <xdr:colOff>323850</xdr:colOff>
      <xdr:row>12</xdr:row>
      <xdr:rowOff>9525</xdr:rowOff>
    </xdr:from>
    <xdr:to>
      <xdr:col>5</xdr:col>
      <xdr:colOff>85725</xdr:colOff>
      <xdr:row>17</xdr:row>
      <xdr:rowOff>66675</xdr:rowOff>
    </xdr:to>
    <xdr:sp>
      <xdr:nvSpPr>
        <xdr:cNvPr id="5" name="Gerade Verbindung mit Pfeil 15"/>
        <xdr:cNvSpPr>
          <a:spLocks/>
        </xdr:cNvSpPr>
      </xdr:nvSpPr>
      <xdr:spPr>
        <a:xfrm rot="5400000" flipH="1" flipV="1">
          <a:off x="2609850" y="2066925"/>
          <a:ext cx="1285875" cy="914400"/>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733425</xdr:colOff>
      <xdr:row>22</xdr:row>
      <xdr:rowOff>161925</xdr:rowOff>
    </xdr:from>
    <xdr:to>
      <xdr:col>5</xdr:col>
      <xdr:colOff>104775</xdr:colOff>
      <xdr:row>25</xdr:row>
      <xdr:rowOff>104775</xdr:rowOff>
    </xdr:to>
    <xdr:sp>
      <xdr:nvSpPr>
        <xdr:cNvPr id="6" name="Rechteck 25"/>
        <xdr:cNvSpPr>
          <a:spLocks/>
        </xdr:cNvSpPr>
      </xdr:nvSpPr>
      <xdr:spPr>
        <a:xfrm>
          <a:off x="3019425" y="3933825"/>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xdr:colOff>
      <xdr:row>22</xdr:row>
      <xdr:rowOff>161925</xdr:rowOff>
    </xdr:from>
    <xdr:to>
      <xdr:col>2</xdr:col>
      <xdr:colOff>171450</xdr:colOff>
      <xdr:row>25</xdr:row>
      <xdr:rowOff>104775</xdr:rowOff>
    </xdr:to>
    <xdr:sp>
      <xdr:nvSpPr>
        <xdr:cNvPr id="7" name="Rechteck 26"/>
        <xdr:cNvSpPr>
          <a:spLocks/>
        </xdr:cNvSpPr>
      </xdr:nvSpPr>
      <xdr:spPr>
        <a:xfrm>
          <a:off x="800100" y="3933825"/>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638175</xdr:colOff>
      <xdr:row>17</xdr:row>
      <xdr:rowOff>66675</xdr:rowOff>
    </xdr:from>
    <xdr:to>
      <xdr:col>4</xdr:col>
      <xdr:colOff>9525</xdr:colOff>
      <xdr:row>20</xdr:row>
      <xdr:rowOff>9525</xdr:rowOff>
    </xdr:to>
    <xdr:sp>
      <xdr:nvSpPr>
        <xdr:cNvPr id="8" name="Rechteck 27"/>
        <xdr:cNvSpPr>
          <a:spLocks/>
        </xdr:cNvSpPr>
      </xdr:nvSpPr>
      <xdr:spPr>
        <a:xfrm>
          <a:off x="2162175" y="2981325"/>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695325</xdr:colOff>
      <xdr:row>12</xdr:row>
      <xdr:rowOff>171450</xdr:rowOff>
    </xdr:from>
    <xdr:to>
      <xdr:col>7</xdr:col>
      <xdr:colOff>66675</xdr:colOff>
      <xdr:row>15</xdr:row>
      <xdr:rowOff>114300</xdr:rowOff>
    </xdr:to>
    <xdr:sp>
      <xdr:nvSpPr>
        <xdr:cNvPr id="9" name="Rechteck 28"/>
        <xdr:cNvSpPr>
          <a:spLocks/>
        </xdr:cNvSpPr>
      </xdr:nvSpPr>
      <xdr:spPr>
        <a:xfrm>
          <a:off x="4505325" y="2228850"/>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400050</xdr:colOff>
      <xdr:row>9</xdr:row>
      <xdr:rowOff>66675</xdr:rowOff>
    </xdr:from>
    <xdr:to>
      <xdr:col>5</xdr:col>
      <xdr:colOff>533400</xdr:colOff>
      <xdr:row>12</xdr:row>
      <xdr:rowOff>9525</xdr:rowOff>
    </xdr:to>
    <xdr:sp>
      <xdr:nvSpPr>
        <xdr:cNvPr id="10" name="Rechteck 30"/>
        <xdr:cNvSpPr>
          <a:spLocks/>
        </xdr:cNvSpPr>
      </xdr:nvSpPr>
      <xdr:spPr>
        <a:xfrm>
          <a:off x="3448050" y="1609725"/>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419100</xdr:colOff>
      <xdr:row>14</xdr:row>
      <xdr:rowOff>47625</xdr:rowOff>
    </xdr:from>
    <xdr:to>
      <xdr:col>5</xdr:col>
      <xdr:colOff>695325</xdr:colOff>
      <xdr:row>22</xdr:row>
      <xdr:rowOff>161925</xdr:rowOff>
    </xdr:to>
    <xdr:sp>
      <xdr:nvSpPr>
        <xdr:cNvPr id="11" name="Gerade Verbindung mit Pfeil 34"/>
        <xdr:cNvSpPr>
          <a:spLocks/>
        </xdr:cNvSpPr>
      </xdr:nvSpPr>
      <xdr:spPr>
        <a:xfrm rot="5400000" flipH="1" flipV="1">
          <a:off x="3467100" y="2447925"/>
          <a:ext cx="1038225" cy="1485900"/>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171450</xdr:colOff>
      <xdr:row>24</xdr:row>
      <xdr:rowOff>38100</xdr:rowOff>
    </xdr:from>
    <xdr:to>
      <xdr:col>3</xdr:col>
      <xdr:colOff>733425</xdr:colOff>
      <xdr:row>24</xdr:row>
      <xdr:rowOff>47625</xdr:rowOff>
    </xdr:to>
    <xdr:sp>
      <xdr:nvSpPr>
        <xdr:cNvPr id="12" name="Gerade Verbindung mit Pfeil 35"/>
        <xdr:cNvSpPr>
          <a:spLocks/>
        </xdr:cNvSpPr>
      </xdr:nvSpPr>
      <xdr:spPr>
        <a:xfrm>
          <a:off x="1695450" y="4152900"/>
          <a:ext cx="1323975" cy="9525"/>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485775</xdr:colOff>
      <xdr:row>18</xdr:row>
      <xdr:rowOff>133350</xdr:rowOff>
    </xdr:from>
    <xdr:to>
      <xdr:col>2</xdr:col>
      <xdr:colOff>638175</xdr:colOff>
      <xdr:row>22</xdr:row>
      <xdr:rowOff>161925</xdr:rowOff>
    </xdr:to>
    <xdr:sp>
      <xdr:nvSpPr>
        <xdr:cNvPr id="13" name="Gewinkelte Verbindung 6"/>
        <xdr:cNvSpPr>
          <a:spLocks/>
        </xdr:cNvSpPr>
      </xdr:nvSpPr>
      <xdr:spPr>
        <a:xfrm rot="10800000" flipV="1">
          <a:off x="1247775" y="3219450"/>
          <a:ext cx="914400" cy="714375"/>
        </a:xfrm>
        <a:prstGeom prst="bentConnector2">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219075</xdr:colOff>
      <xdr:row>12</xdr:row>
      <xdr:rowOff>161925</xdr:rowOff>
    </xdr:from>
    <xdr:to>
      <xdr:col>9</xdr:col>
      <xdr:colOff>352425</xdr:colOff>
      <xdr:row>15</xdr:row>
      <xdr:rowOff>104775</xdr:rowOff>
    </xdr:to>
    <xdr:sp>
      <xdr:nvSpPr>
        <xdr:cNvPr id="14" name="Rechteck 60"/>
        <xdr:cNvSpPr>
          <a:spLocks/>
        </xdr:cNvSpPr>
      </xdr:nvSpPr>
      <xdr:spPr>
        <a:xfrm>
          <a:off x="6315075" y="2219325"/>
          <a:ext cx="895350" cy="45720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66675</xdr:colOff>
      <xdr:row>14</xdr:row>
      <xdr:rowOff>38100</xdr:rowOff>
    </xdr:from>
    <xdr:to>
      <xdr:col>8</xdr:col>
      <xdr:colOff>219075</xdr:colOff>
      <xdr:row>14</xdr:row>
      <xdr:rowOff>47625</xdr:rowOff>
    </xdr:to>
    <xdr:sp>
      <xdr:nvSpPr>
        <xdr:cNvPr id="15" name="Gerade Verbindung mit Pfeil 62"/>
        <xdr:cNvSpPr>
          <a:spLocks/>
        </xdr:cNvSpPr>
      </xdr:nvSpPr>
      <xdr:spPr>
        <a:xfrm flipV="1">
          <a:off x="5400675" y="2438400"/>
          <a:ext cx="914400" cy="9525"/>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285750</xdr:colOff>
      <xdr:row>19</xdr:row>
      <xdr:rowOff>85725</xdr:rowOff>
    </xdr:from>
    <xdr:to>
      <xdr:col>10</xdr:col>
      <xdr:colOff>323850</xdr:colOff>
      <xdr:row>23</xdr:row>
      <xdr:rowOff>114300</xdr:rowOff>
    </xdr:to>
    <xdr:sp>
      <xdr:nvSpPr>
        <xdr:cNvPr id="16" name="Textfeld 18"/>
        <xdr:cNvSpPr txBox="1">
          <a:spLocks noChangeArrowheads="1"/>
        </xdr:cNvSpPr>
      </xdr:nvSpPr>
      <xdr:spPr>
        <a:xfrm>
          <a:off x="6381750" y="3343275"/>
          <a:ext cx="1562100" cy="714375"/>
        </a:xfrm>
        <a:prstGeom prst="rect">
          <a:avLst/>
        </a:prstGeom>
        <a:solidFill>
          <a:srgbClr val="EE7E02"/>
        </a:solidFill>
        <a:ln w="9525" cmpd="sng">
          <a:solidFill>
            <a:srgbClr val="BCBCBC"/>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Network:   44.143.240.0/20       
</a:t>
          </a:r>
          <a:r>
            <a:rPr lang="en-US" cap="none" sz="900" b="0" i="0" u="none" baseline="0">
              <a:solidFill>
                <a:srgbClr val="000000"/>
              </a:solidFill>
              <a:latin typeface="Calibri"/>
              <a:ea typeface="Calibri"/>
              <a:cs typeface="Calibri"/>
            </a:rPr>
            <a:t>Broadcast: 44.143.255.255        
</a:t>
          </a:r>
          <a:r>
            <a:rPr lang="en-US" cap="none" sz="900" b="0" i="0" u="none" baseline="0">
              <a:solidFill>
                <a:srgbClr val="000000"/>
              </a:solidFill>
              <a:latin typeface="Calibri"/>
              <a:ea typeface="Calibri"/>
              <a:cs typeface="Calibri"/>
            </a:rPr>
            <a:t>HostMin:   44.143.240.1          
</a:t>
          </a:r>
          <a:r>
            <a:rPr lang="en-US" cap="none" sz="900" b="0" i="0" u="none" baseline="0">
              <a:solidFill>
                <a:srgbClr val="000000"/>
              </a:solidFill>
              <a:latin typeface="Calibri"/>
              <a:ea typeface="Calibri"/>
              <a:cs typeface="Calibri"/>
            </a:rPr>
            <a:t>HostMax:   44.143.242.254        
</a:t>
          </a:r>
          <a:r>
            <a:rPr lang="en-US" cap="none" sz="900" b="0" i="0" u="none" baseline="0">
              <a:solidFill>
                <a:srgbClr val="000000"/>
              </a:solidFill>
              <a:latin typeface="Calibri"/>
              <a:ea typeface="Calibri"/>
              <a:cs typeface="Calibri"/>
            </a:rPr>
            <a:t>Hosts/Net: 762/1
</a:t>
          </a:r>
        </a:p>
      </xdr:txBody>
    </xdr:sp>
    <xdr:clientData/>
  </xdr:twoCellAnchor>
  <xdr:twoCellAnchor>
    <xdr:from>
      <xdr:col>2</xdr:col>
      <xdr:colOff>9525</xdr:colOff>
      <xdr:row>35</xdr:row>
      <xdr:rowOff>0</xdr:rowOff>
    </xdr:from>
    <xdr:to>
      <xdr:col>3</xdr:col>
      <xdr:colOff>142875</xdr:colOff>
      <xdr:row>37</xdr:row>
      <xdr:rowOff>133350</xdr:rowOff>
    </xdr:to>
    <xdr:sp>
      <xdr:nvSpPr>
        <xdr:cNvPr id="17" name="Rechteck 66"/>
        <xdr:cNvSpPr>
          <a:spLocks/>
        </xdr:cNvSpPr>
      </xdr:nvSpPr>
      <xdr:spPr>
        <a:xfrm>
          <a:off x="1533525" y="6000750"/>
          <a:ext cx="895350" cy="47625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41</xdr:row>
      <xdr:rowOff>38100</xdr:rowOff>
    </xdr:from>
    <xdr:to>
      <xdr:col>2</xdr:col>
      <xdr:colOff>714375</xdr:colOff>
      <xdr:row>42</xdr:row>
      <xdr:rowOff>9525</xdr:rowOff>
    </xdr:to>
    <xdr:sp>
      <xdr:nvSpPr>
        <xdr:cNvPr id="18" name="Gerade Verbindung mit Pfeil 67"/>
        <xdr:cNvSpPr>
          <a:spLocks/>
        </xdr:cNvSpPr>
      </xdr:nvSpPr>
      <xdr:spPr>
        <a:xfrm flipV="1">
          <a:off x="1600200" y="7067550"/>
          <a:ext cx="638175" cy="142875"/>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xdr:colOff>
      <xdr:row>43</xdr:row>
      <xdr:rowOff>9525</xdr:rowOff>
    </xdr:from>
    <xdr:to>
      <xdr:col>3</xdr:col>
      <xdr:colOff>0</xdr:colOff>
      <xdr:row>43</xdr:row>
      <xdr:rowOff>171450</xdr:rowOff>
    </xdr:to>
    <xdr:sp>
      <xdr:nvSpPr>
        <xdr:cNvPr id="19" name="Gerade Verbindung mit Pfeil 69"/>
        <xdr:cNvSpPr>
          <a:spLocks/>
        </xdr:cNvSpPr>
      </xdr:nvSpPr>
      <xdr:spPr>
        <a:xfrm>
          <a:off x="1552575" y="7381875"/>
          <a:ext cx="733425" cy="161925"/>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28575</xdr:rowOff>
    </xdr:from>
    <xdr:to>
      <xdr:col>8</xdr:col>
      <xdr:colOff>438150</xdr:colOff>
      <xdr:row>12</xdr:row>
      <xdr:rowOff>104775</xdr:rowOff>
    </xdr:to>
    <xdr:sp>
      <xdr:nvSpPr>
        <xdr:cNvPr id="1" name="Rahmen 1"/>
        <xdr:cNvSpPr>
          <a:spLocks/>
        </xdr:cNvSpPr>
      </xdr:nvSpPr>
      <xdr:spPr>
        <a:xfrm>
          <a:off x="4572000" y="1619250"/>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NORD
</a:t>
          </a:r>
          <a:r>
            <a:rPr lang="en-US" cap="none" sz="1200" b="1" i="0" u="none" baseline="0">
              <a:solidFill>
                <a:srgbClr val="FFFFFF"/>
              </a:solidFill>
              <a:latin typeface="Calibri"/>
              <a:ea typeface="Calibri"/>
              <a:cs typeface="Calibri"/>
            </a:rPr>
            <a:t>OE3, OE5</a:t>
          </a:r>
        </a:p>
      </xdr:txBody>
    </xdr:sp>
    <xdr:clientData/>
  </xdr:twoCellAnchor>
  <xdr:twoCellAnchor editAs="oneCell">
    <xdr:from>
      <xdr:col>6</xdr:col>
      <xdr:colOff>333375</xdr:colOff>
      <xdr:row>31</xdr:row>
      <xdr:rowOff>0</xdr:rowOff>
    </xdr:from>
    <xdr:to>
      <xdr:col>8</xdr:col>
      <xdr:colOff>161925</xdr:colOff>
      <xdr:row>33</xdr:row>
      <xdr:rowOff>171450</xdr:rowOff>
    </xdr:to>
    <xdr:pic>
      <xdr:nvPicPr>
        <xdr:cNvPr id="2" name="Grafik 2"/>
        <xdr:cNvPicPr preferRelativeResize="1">
          <a:picLocks noChangeAspect="1"/>
        </xdr:cNvPicPr>
      </xdr:nvPicPr>
      <xdr:blipFill>
        <a:blip r:embed="rId1"/>
        <a:stretch>
          <a:fillRect/>
        </a:stretch>
      </xdr:blipFill>
      <xdr:spPr>
        <a:xfrm>
          <a:off x="4905375" y="6162675"/>
          <a:ext cx="1352550" cy="552450"/>
        </a:xfrm>
        <a:prstGeom prst="rect">
          <a:avLst/>
        </a:prstGeom>
        <a:noFill/>
        <a:ln w="9525" cmpd="sng">
          <a:noFill/>
        </a:ln>
      </xdr:spPr>
    </xdr:pic>
    <xdr:clientData/>
  </xdr:twoCellAnchor>
  <xdr:twoCellAnchor>
    <xdr:from>
      <xdr:col>10</xdr:col>
      <xdr:colOff>85725</xdr:colOff>
      <xdr:row>18</xdr:row>
      <xdr:rowOff>114300</xdr:rowOff>
    </xdr:from>
    <xdr:to>
      <xdr:col>12</xdr:col>
      <xdr:colOff>523875</xdr:colOff>
      <xdr:row>24</xdr:row>
      <xdr:rowOff>0</xdr:rowOff>
    </xdr:to>
    <xdr:sp>
      <xdr:nvSpPr>
        <xdr:cNvPr id="3" name="Rahmen 3"/>
        <xdr:cNvSpPr>
          <a:spLocks/>
        </xdr:cNvSpPr>
      </xdr:nvSpPr>
      <xdr:spPr>
        <a:xfrm>
          <a:off x="7705725" y="3800475"/>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OST
</a:t>
          </a:r>
          <a:r>
            <a:rPr lang="en-US" cap="none" sz="1200" b="1" i="0" u="none" baseline="0">
              <a:solidFill>
                <a:srgbClr val="FFFFFF"/>
              </a:solidFill>
              <a:latin typeface="Calibri"/>
              <a:ea typeface="Calibri"/>
              <a:cs typeface="Calibri"/>
            </a:rPr>
            <a:t>OE1,</a:t>
          </a:r>
          <a:r>
            <a:rPr lang="en-US" cap="none" sz="1200" b="1" i="0" u="none" baseline="0">
              <a:solidFill>
                <a:srgbClr val="FFFFFF"/>
              </a:solidFill>
              <a:latin typeface="Calibri"/>
              <a:ea typeface="Calibri"/>
              <a:cs typeface="Calibri"/>
            </a:rPr>
            <a:t> OE4</a:t>
          </a:r>
        </a:p>
      </xdr:txBody>
    </xdr:sp>
    <xdr:clientData/>
  </xdr:twoCellAnchor>
  <xdr:twoCellAnchor>
    <xdr:from>
      <xdr:col>1</xdr:col>
      <xdr:colOff>695325</xdr:colOff>
      <xdr:row>18</xdr:row>
      <xdr:rowOff>104775</xdr:rowOff>
    </xdr:from>
    <xdr:to>
      <xdr:col>4</xdr:col>
      <xdr:colOff>371475</xdr:colOff>
      <xdr:row>23</xdr:row>
      <xdr:rowOff>180975</xdr:rowOff>
    </xdr:to>
    <xdr:sp>
      <xdr:nvSpPr>
        <xdr:cNvPr id="4" name="Rahmen 4"/>
        <xdr:cNvSpPr>
          <a:spLocks/>
        </xdr:cNvSpPr>
      </xdr:nvSpPr>
      <xdr:spPr>
        <a:xfrm>
          <a:off x="1457325" y="3790950"/>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WEST
</a:t>
          </a:r>
          <a:r>
            <a:rPr lang="en-US" cap="none" sz="1200" b="1" i="0" u="none" baseline="0">
              <a:solidFill>
                <a:srgbClr val="FFFFFF"/>
              </a:solidFill>
              <a:latin typeface="Calibri"/>
              <a:ea typeface="Calibri"/>
              <a:cs typeface="Calibri"/>
            </a:rPr>
            <a:t>OE2,</a:t>
          </a:r>
          <a:r>
            <a:rPr lang="en-US" cap="none" sz="1200" b="1" i="0" u="none" baseline="0">
              <a:solidFill>
                <a:srgbClr val="FFFFFF"/>
              </a:solidFill>
              <a:latin typeface="Calibri"/>
              <a:ea typeface="Calibri"/>
              <a:cs typeface="Calibri"/>
            </a:rPr>
            <a:t> OE7, OE9</a:t>
          </a:r>
        </a:p>
      </xdr:txBody>
    </xdr:sp>
    <xdr:clientData/>
  </xdr:twoCellAnchor>
  <xdr:twoCellAnchor>
    <xdr:from>
      <xdr:col>6</xdr:col>
      <xdr:colOff>19050</xdr:colOff>
      <xdr:row>30</xdr:row>
      <xdr:rowOff>28575</xdr:rowOff>
    </xdr:from>
    <xdr:to>
      <xdr:col>8</xdr:col>
      <xdr:colOff>457200</xdr:colOff>
      <xdr:row>35</xdr:row>
      <xdr:rowOff>104775</xdr:rowOff>
    </xdr:to>
    <xdr:sp>
      <xdr:nvSpPr>
        <xdr:cNvPr id="5" name="Rahmen 5"/>
        <xdr:cNvSpPr>
          <a:spLocks/>
        </xdr:cNvSpPr>
      </xdr:nvSpPr>
      <xdr:spPr>
        <a:xfrm>
          <a:off x="4591050" y="6000750"/>
          <a:ext cx="1962150" cy="1028700"/>
        </a:xfrm>
        <a:prstGeom prst="bevel">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2800" b="1" i="0" u="none" baseline="0">
              <a:solidFill>
                <a:srgbClr val="FFFFFF"/>
              </a:solidFill>
              <a:latin typeface="Calibri"/>
              <a:ea typeface="Calibri"/>
              <a:cs typeface="Calibri"/>
            </a:rPr>
            <a:t>SÜD
</a:t>
          </a:r>
          <a:r>
            <a:rPr lang="en-US" cap="none" sz="1200" b="1" i="0" u="none" baseline="0">
              <a:solidFill>
                <a:srgbClr val="FFFFFF"/>
              </a:solidFill>
              <a:latin typeface="Calibri"/>
              <a:ea typeface="Calibri"/>
              <a:cs typeface="Calibri"/>
            </a:rPr>
            <a:t>OE6, OE8</a:t>
          </a:r>
        </a:p>
      </xdr:txBody>
    </xdr:sp>
    <xdr:clientData/>
  </xdr:twoCellAnchor>
  <xdr:twoCellAnchor>
    <xdr:from>
      <xdr:col>8</xdr:col>
      <xdr:colOff>533400</xdr:colOff>
      <xdr:row>12</xdr:row>
      <xdr:rowOff>152400</xdr:rowOff>
    </xdr:from>
    <xdr:to>
      <xdr:col>10</xdr:col>
      <xdr:colOff>47625</xdr:colOff>
      <xdr:row>18</xdr:row>
      <xdr:rowOff>66675</xdr:rowOff>
    </xdr:to>
    <xdr:sp>
      <xdr:nvSpPr>
        <xdr:cNvPr id="6" name="Gerade Verbindung mit Pfeil 6"/>
        <xdr:cNvSpPr>
          <a:spLocks/>
        </xdr:cNvSpPr>
      </xdr:nvSpPr>
      <xdr:spPr>
        <a:xfrm rot="16200000" flipH="1">
          <a:off x="6629400" y="2695575"/>
          <a:ext cx="103822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419100</xdr:colOff>
      <xdr:row>12</xdr:row>
      <xdr:rowOff>171450</xdr:rowOff>
    </xdr:from>
    <xdr:to>
      <xdr:col>5</xdr:col>
      <xdr:colOff>733425</xdr:colOff>
      <xdr:row>18</xdr:row>
      <xdr:rowOff>9525</xdr:rowOff>
    </xdr:to>
    <xdr:sp>
      <xdr:nvSpPr>
        <xdr:cNvPr id="7" name="Gerade Verbindung mit Pfeil 7"/>
        <xdr:cNvSpPr>
          <a:spLocks/>
        </xdr:cNvSpPr>
      </xdr:nvSpPr>
      <xdr:spPr>
        <a:xfrm flipV="1">
          <a:off x="3467100" y="2714625"/>
          <a:ext cx="1076325" cy="9810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24</xdr:row>
      <xdr:rowOff>66675</xdr:rowOff>
    </xdr:from>
    <xdr:to>
      <xdr:col>5</xdr:col>
      <xdr:colOff>752475</xdr:colOff>
      <xdr:row>29</xdr:row>
      <xdr:rowOff>171450</xdr:rowOff>
    </xdr:to>
    <xdr:sp>
      <xdr:nvSpPr>
        <xdr:cNvPr id="8" name="Gerade Verbindung mit Pfeil 8"/>
        <xdr:cNvSpPr>
          <a:spLocks/>
        </xdr:cNvSpPr>
      </xdr:nvSpPr>
      <xdr:spPr>
        <a:xfrm rot="16200000" flipH="1">
          <a:off x="3524250" y="4895850"/>
          <a:ext cx="103822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466725</xdr:colOff>
      <xdr:row>24</xdr:row>
      <xdr:rowOff>85725</xdr:rowOff>
    </xdr:from>
    <xdr:to>
      <xdr:col>10</xdr:col>
      <xdr:colOff>38100</xdr:colOff>
      <xdr:row>29</xdr:row>
      <xdr:rowOff>190500</xdr:rowOff>
    </xdr:to>
    <xdr:sp>
      <xdr:nvSpPr>
        <xdr:cNvPr id="9" name="Gerade Verbindung mit Pfeil 9"/>
        <xdr:cNvSpPr>
          <a:spLocks/>
        </xdr:cNvSpPr>
      </xdr:nvSpPr>
      <xdr:spPr>
        <a:xfrm flipV="1">
          <a:off x="6562725" y="4914900"/>
          <a:ext cx="1095375" cy="1057275"/>
        </a:xfrm>
        <a:prstGeom prst="straightConnector1">
          <a:avLst/>
        </a:prstGeom>
        <a:noFill/>
        <a:ln w="539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742950</xdr:colOff>
      <xdr:row>4</xdr:row>
      <xdr:rowOff>76200</xdr:rowOff>
    </xdr:from>
    <xdr:to>
      <xdr:col>7</xdr:col>
      <xdr:colOff>266700</xdr:colOff>
      <xdr:row>6</xdr:row>
      <xdr:rowOff>161925</xdr:rowOff>
    </xdr:to>
    <xdr:sp>
      <xdr:nvSpPr>
        <xdr:cNvPr id="10" name="Textfeld 10"/>
        <xdr:cNvSpPr txBox="1">
          <a:spLocks noChangeArrowheads="1"/>
        </xdr:cNvSpPr>
      </xdr:nvSpPr>
      <xdr:spPr>
        <a:xfrm>
          <a:off x="3790950" y="838200"/>
          <a:ext cx="1809750" cy="6762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OE3:
</a:t>
          </a:r>
          <a:r>
            <a:rPr lang="en-US" cap="none" sz="900" b="0" i="0" u="none" baseline="0">
              <a:solidFill>
                <a:srgbClr val="000000"/>
              </a:solidFill>
              <a:latin typeface="Calibri"/>
              <a:ea typeface="Calibri"/>
              <a:cs typeface="Calibri"/>
            </a:rPr>
            <a:t>HostMin:   44.143.48.1          
</a:t>
          </a:r>
          <a:r>
            <a:rPr lang="en-US" cap="none" sz="900" b="0" i="0" u="none" baseline="0">
              <a:solidFill>
                <a:srgbClr val="000000"/>
              </a:solidFill>
              <a:latin typeface="Calibri"/>
              <a:ea typeface="Calibri"/>
              <a:cs typeface="Calibri"/>
            </a:rPr>
            <a:t>HostMax:   44.143.79.254        
</a:t>
          </a:r>
          <a:r>
            <a:rPr lang="en-US" cap="none" sz="900" b="0" i="0" u="none" baseline="0">
              <a:solidFill>
                <a:srgbClr val="000000"/>
              </a:solidFill>
              <a:latin typeface="Calibri"/>
              <a:ea typeface="Calibri"/>
              <a:cs typeface="Calibri"/>
            </a:rPr>
            <a:t>Hosts/Net:  8188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a:t>
          </a:r>
          <a:r>
            <a:rPr lang="en-US" cap="none" sz="900" b="0" i="0" u="none" baseline="0">
              <a:solidFill>
                <a:srgbClr val="000000"/>
              </a:solidFill>
              <a:latin typeface="Calibri"/>
              <a:ea typeface="Calibri"/>
              <a:cs typeface="Calibri"/>
            </a:rPr>
            <a:t> gem. Regionsadmin</a:t>
          </a:r>
          <a:r>
            <a:rPr lang="en-US" cap="none" sz="900" b="0" i="0" u="none" baseline="0">
              <a:solidFill>
                <a:srgbClr val="000000"/>
              </a:solidFill>
              <a:latin typeface="Calibri"/>
              <a:ea typeface="Calibri"/>
              <a:cs typeface="Calibri"/>
            </a:rPr>
            <a:t>
</a:t>
          </a:r>
        </a:p>
      </xdr:txBody>
    </xdr:sp>
    <xdr:clientData/>
  </xdr:twoCellAnchor>
  <xdr:twoCellAnchor>
    <xdr:from>
      <xdr:col>7</xdr:col>
      <xdr:colOff>333375</xdr:colOff>
      <xdr:row>4</xdr:row>
      <xdr:rowOff>76200</xdr:rowOff>
    </xdr:from>
    <xdr:to>
      <xdr:col>9</xdr:col>
      <xdr:colOff>619125</xdr:colOff>
      <xdr:row>6</xdr:row>
      <xdr:rowOff>161925</xdr:rowOff>
    </xdr:to>
    <xdr:sp>
      <xdr:nvSpPr>
        <xdr:cNvPr id="11" name="Textfeld 11"/>
        <xdr:cNvSpPr txBox="1">
          <a:spLocks noChangeArrowheads="1"/>
        </xdr:cNvSpPr>
      </xdr:nvSpPr>
      <xdr:spPr>
        <a:xfrm>
          <a:off x="5667375" y="838200"/>
          <a:ext cx="1809750" cy="6762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OE5:
</a:t>
          </a:r>
          <a:r>
            <a:rPr lang="en-US" cap="none" sz="900" b="0" i="0" u="none" baseline="0">
              <a:solidFill>
                <a:srgbClr val="000000"/>
              </a:solidFill>
              <a:latin typeface="Calibri"/>
              <a:ea typeface="Calibri"/>
              <a:cs typeface="Calibri"/>
            </a:rPr>
            <a:t>HostMin:   44.143.96.1          
</a:t>
          </a:r>
          <a:r>
            <a:rPr lang="en-US" cap="none" sz="900" b="0" i="0" u="none" baseline="0">
              <a:solidFill>
                <a:srgbClr val="000000"/>
              </a:solidFill>
              <a:latin typeface="Calibri"/>
              <a:ea typeface="Calibri"/>
              <a:cs typeface="Calibri"/>
            </a:rPr>
            <a:t>HostMax:   44.143.127.254        
</a:t>
          </a:r>
          <a:r>
            <a:rPr lang="en-US" cap="none" sz="900" b="0" i="0" u="none" baseline="0">
              <a:solidFill>
                <a:srgbClr val="000000"/>
              </a:solidFill>
              <a:latin typeface="Calibri"/>
              <a:ea typeface="Calibri"/>
              <a:cs typeface="Calibri"/>
            </a:rPr>
            <a:t>Hosts/Net:  8188</a:t>
          </a:r>
          <a:r>
            <a:rPr lang="en-US" cap="none" sz="900" b="0" i="0" u="none" baseline="0">
              <a:solidFill>
                <a:srgbClr val="000000"/>
              </a:solidFill>
              <a:latin typeface="Calibri"/>
              <a:ea typeface="Calibri"/>
              <a:cs typeface="Calibri"/>
            </a:rPr>
            <a:t>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 Regionsadmin</a:t>
          </a:r>
          <a:r>
            <a:rPr lang="en-US" cap="none" sz="900" b="0" i="0" u="none" baseline="0">
              <a:solidFill>
                <a:srgbClr val="000000"/>
              </a:solidFill>
              <a:latin typeface="Calibri"/>
              <a:ea typeface="Calibri"/>
              <a:cs typeface="Calibri"/>
            </a:rPr>
            <a:t>
</a:t>
          </a:r>
        </a:p>
      </xdr:txBody>
    </xdr:sp>
    <xdr:clientData/>
  </xdr:twoCellAnchor>
  <xdr:twoCellAnchor>
    <xdr:from>
      <xdr:col>4</xdr:col>
      <xdr:colOff>714375</xdr:colOff>
      <xdr:row>35</xdr:row>
      <xdr:rowOff>152400</xdr:rowOff>
    </xdr:from>
    <xdr:to>
      <xdr:col>7</xdr:col>
      <xdr:colOff>238125</xdr:colOff>
      <xdr:row>40</xdr:row>
      <xdr:rowOff>142875</xdr:rowOff>
    </xdr:to>
    <xdr:sp>
      <xdr:nvSpPr>
        <xdr:cNvPr id="12" name="Textfeld 12"/>
        <xdr:cNvSpPr txBox="1">
          <a:spLocks noChangeArrowheads="1"/>
        </xdr:cNvSpPr>
      </xdr:nvSpPr>
      <xdr:spPr>
        <a:xfrm>
          <a:off x="3762375" y="7077075"/>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OE6:
</a:t>
          </a:r>
          <a:r>
            <a:rPr lang="en-US" cap="none" sz="900" b="0" i="0" u="none" baseline="0">
              <a:solidFill>
                <a:srgbClr val="000000"/>
              </a:solidFill>
              <a:latin typeface="Calibri"/>
              <a:ea typeface="Calibri"/>
              <a:cs typeface="Calibri"/>
            </a:rPr>
            <a:t>HostMin:   44.143.144.1          
</a:t>
          </a:r>
          <a:r>
            <a:rPr lang="en-US" cap="none" sz="900" b="0" i="0" u="none" baseline="0">
              <a:solidFill>
                <a:srgbClr val="000000"/>
              </a:solidFill>
              <a:latin typeface="Calibri"/>
              <a:ea typeface="Calibri"/>
              <a:cs typeface="Calibri"/>
            </a:rPr>
            <a:t>HostMax:   44.143.159.254        
</a:t>
          </a:r>
          <a:r>
            <a:rPr lang="en-US" cap="none" sz="900" b="0" i="0" u="none" baseline="0">
              <a:solidFill>
                <a:srgbClr val="000000"/>
              </a:solidFill>
              <a:latin typeface="Calibri"/>
              <a:ea typeface="Calibri"/>
              <a:cs typeface="Calibri"/>
            </a:rPr>
            <a:t>Hosts/Net:  4094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 Regionsadmin
</a:t>
          </a:r>
        </a:p>
      </xdr:txBody>
    </xdr:sp>
    <xdr:clientData/>
  </xdr:twoCellAnchor>
  <xdr:twoCellAnchor>
    <xdr:from>
      <xdr:col>7</xdr:col>
      <xdr:colOff>304800</xdr:colOff>
      <xdr:row>35</xdr:row>
      <xdr:rowOff>152400</xdr:rowOff>
    </xdr:from>
    <xdr:to>
      <xdr:col>9</xdr:col>
      <xdr:colOff>590550</xdr:colOff>
      <xdr:row>40</xdr:row>
      <xdr:rowOff>142875</xdr:rowOff>
    </xdr:to>
    <xdr:sp>
      <xdr:nvSpPr>
        <xdr:cNvPr id="13" name="Textfeld 13"/>
        <xdr:cNvSpPr txBox="1">
          <a:spLocks noChangeArrowheads="1"/>
        </xdr:cNvSpPr>
      </xdr:nvSpPr>
      <xdr:spPr>
        <a:xfrm>
          <a:off x="5638800" y="7077075"/>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OE8:
</a:t>
          </a:r>
          <a:r>
            <a:rPr lang="en-US" cap="none" sz="900" b="0" i="0" u="none" baseline="0">
              <a:solidFill>
                <a:srgbClr val="000000"/>
              </a:solidFill>
              <a:latin typeface="Calibri"/>
              <a:ea typeface="Calibri"/>
              <a:cs typeface="Calibri"/>
            </a:rPr>
            <a:t>HostMin:   44.143.208.1          
</a:t>
          </a:r>
          <a:r>
            <a:rPr lang="en-US" cap="none" sz="900" b="0" i="0" u="none" baseline="0">
              <a:solidFill>
                <a:srgbClr val="000000"/>
              </a:solidFill>
              <a:latin typeface="Calibri"/>
              <a:ea typeface="Calibri"/>
              <a:cs typeface="Calibri"/>
            </a:rPr>
            <a:t>HostMax:   44.143.223.254        
</a:t>
          </a:r>
          <a:r>
            <a:rPr lang="en-US" cap="none" sz="900" b="0" i="0" u="none" baseline="0">
              <a:solidFill>
                <a:srgbClr val="000000"/>
              </a:solidFill>
              <a:latin typeface="Calibri"/>
              <a:ea typeface="Calibri"/>
              <a:cs typeface="Calibri"/>
            </a:rPr>
            <a:t>Hosts/Net: </a:t>
          </a:r>
          <a:r>
            <a:rPr lang="en-US" cap="none" sz="900" b="0" i="0" u="none" baseline="0">
              <a:solidFill>
                <a:srgbClr val="000000"/>
              </a:solidFill>
              <a:latin typeface="Calibri"/>
              <a:ea typeface="Calibri"/>
              <a:cs typeface="Calibri"/>
            </a:rPr>
            <a:t> 4094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 Regionsadmin</a:t>
          </a:r>
          <a:r>
            <a:rPr lang="en-US" cap="none" sz="900" b="0" i="0" u="none" baseline="0">
              <a:solidFill>
                <a:srgbClr val="000000"/>
              </a:solidFill>
              <a:latin typeface="Calibri"/>
              <a:ea typeface="Calibri"/>
              <a:cs typeface="Calibri"/>
            </a:rPr>
            <a:t>
</a:t>
          </a:r>
        </a:p>
      </xdr:txBody>
    </xdr:sp>
    <xdr:clientData/>
  </xdr:twoCellAnchor>
  <xdr:twoCellAnchor>
    <xdr:from>
      <xdr:col>10</xdr:col>
      <xdr:colOff>161925</xdr:colOff>
      <xdr:row>24</xdr:row>
      <xdr:rowOff>76200</xdr:rowOff>
    </xdr:from>
    <xdr:to>
      <xdr:col>12</xdr:col>
      <xdr:colOff>447675</xdr:colOff>
      <xdr:row>29</xdr:row>
      <xdr:rowOff>66675</xdr:rowOff>
    </xdr:to>
    <xdr:sp>
      <xdr:nvSpPr>
        <xdr:cNvPr id="14" name="Textfeld 14"/>
        <xdr:cNvSpPr txBox="1">
          <a:spLocks noChangeArrowheads="1"/>
        </xdr:cNvSpPr>
      </xdr:nvSpPr>
      <xdr:spPr>
        <a:xfrm>
          <a:off x="7781925" y="4905375"/>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OE4:
</a:t>
          </a:r>
          <a:r>
            <a:rPr lang="en-US" cap="none" sz="900" b="0" i="0" u="none" baseline="0">
              <a:solidFill>
                <a:srgbClr val="000000"/>
              </a:solidFill>
              <a:latin typeface="Calibri"/>
              <a:ea typeface="Calibri"/>
              <a:cs typeface="Calibri"/>
            </a:rPr>
            <a:t>HostMin:   44.143.80.1          
</a:t>
          </a:r>
          <a:r>
            <a:rPr lang="en-US" cap="none" sz="900" b="0" i="0" u="none" baseline="0">
              <a:solidFill>
                <a:srgbClr val="000000"/>
              </a:solidFill>
              <a:latin typeface="Calibri"/>
              <a:ea typeface="Calibri"/>
              <a:cs typeface="Calibri"/>
            </a:rPr>
            <a:t>HostMax:   44.143.95.254        
</a:t>
          </a:r>
          <a:r>
            <a:rPr lang="en-US" cap="none" sz="900" b="0" i="0" u="none" baseline="0">
              <a:solidFill>
                <a:srgbClr val="000000"/>
              </a:solidFill>
              <a:latin typeface="Calibri"/>
              <a:ea typeface="Calibri"/>
              <a:cs typeface="Calibri"/>
            </a:rPr>
            <a:t>Hosts/Net: 4094</a:t>
          </a:r>
          <a:r>
            <a:rPr lang="en-US" cap="none" sz="900" b="0" i="0" u="none" baseline="0">
              <a:solidFill>
                <a:srgbClr val="000000"/>
              </a:solidFill>
              <a:latin typeface="Calibri"/>
              <a:ea typeface="Calibri"/>
              <a:cs typeface="Calibri"/>
            </a:rPr>
            <a:t>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 Regionsadmin</a:t>
          </a:r>
          <a:r>
            <a:rPr lang="en-US" cap="none" sz="900" b="0" i="0" u="none" baseline="0">
              <a:solidFill>
                <a:srgbClr val="000000"/>
              </a:solidFill>
              <a:latin typeface="Calibri"/>
              <a:ea typeface="Calibri"/>
              <a:cs typeface="Calibri"/>
            </a:rPr>
            <a:t>
</a:t>
          </a:r>
        </a:p>
      </xdr:txBody>
    </xdr:sp>
    <xdr:clientData/>
  </xdr:twoCellAnchor>
  <xdr:twoCellAnchor>
    <xdr:from>
      <xdr:col>10</xdr:col>
      <xdr:colOff>161925</xdr:colOff>
      <xdr:row>13</xdr:row>
      <xdr:rowOff>47625</xdr:rowOff>
    </xdr:from>
    <xdr:to>
      <xdr:col>12</xdr:col>
      <xdr:colOff>447675</xdr:colOff>
      <xdr:row>18</xdr:row>
      <xdr:rowOff>38100</xdr:rowOff>
    </xdr:to>
    <xdr:sp>
      <xdr:nvSpPr>
        <xdr:cNvPr id="15" name="Textfeld 15"/>
        <xdr:cNvSpPr txBox="1">
          <a:spLocks noChangeArrowheads="1"/>
        </xdr:cNvSpPr>
      </xdr:nvSpPr>
      <xdr:spPr>
        <a:xfrm>
          <a:off x="7781925" y="2781300"/>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OE1: 
</a:t>
          </a:r>
          <a:r>
            <a:rPr lang="en-US" cap="none" sz="900" b="0" i="0" u="none" baseline="0">
              <a:solidFill>
                <a:srgbClr val="000000"/>
              </a:solidFill>
              <a:latin typeface="Calibri"/>
              <a:ea typeface="Calibri"/>
              <a:cs typeface="Calibri"/>
            </a:rPr>
            <a:t>HostMin:   44.143.0.1          
</a:t>
          </a:r>
          <a:r>
            <a:rPr lang="en-US" cap="none" sz="900" b="0" i="0" u="none" baseline="0">
              <a:solidFill>
                <a:srgbClr val="000000"/>
              </a:solidFill>
              <a:latin typeface="Calibri"/>
              <a:ea typeface="Calibri"/>
              <a:cs typeface="Calibri"/>
            </a:rPr>
            <a:t>HostMax:   44.143.31.254        
</a:t>
          </a:r>
          <a:r>
            <a:rPr lang="en-US" cap="none" sz="900" b="0" i="0" u="none" baseline="0">
              <a:solidFill>
                <a:srgbClr val="000000"/>
              </a:solidFill>
              <a:latin typeface="Calibri"/>
              <a:ea typeface="Calibri"/>
              <a:cs typeface="Calibri"/>
            </a:rPr>
            <a:t>Hosts/Net:  8188</a:t>
          </a:r>
          <a:r>
            <a:rPr lang="en-US" cap="none" sz="900" b="0" i="0" u="none" baseline="0">
              <a:solidFill>
                <a:srgbClr val="000000"/>
              </a:solidFill>
              <a:latin typeface="Calibri"/>
              <a:ea typeface="Calibri"/>
              <a:cs typeface="Calibri"/>
            </a:rPr>
            <a:t> Adressen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a:t>
          </a:r>
          <a:r>
            <a:rPr lang="en-US" cap="none" sz="900" b="0" i="0" u="none" baseline="0">
              <a:solidFill>
                <a:srgbClr val="000000"/>
              </a:solidFill>
              <a:latin typeface="Calibri"/>
              <a:ea typeface="Calibri"/>
              <a:cs typeface="Calibri"/>
            </a:rPr>
            <a:t> Regionsadmin</a:t>
          </a:r>
        </a:p>
      </xdr:txBody>
    </xdr:sp>
    <xdr:clientData/>
  </xdr:twoCellAnchor>
  <xdr:twoCellAnchor>
    <xdr:from>
      <xdr:col>1</xdr:col>
      <xdr:colOff>733425</xdr:colOff>
      <xdr:row>24</xdr:row>
      <xdr:rowOff>57150</xdr:rowOff>
    </xdr:from>
    <xdr:to>
      <xdr:col>4</xdr:col>
      <xdr:colOff>257175</xdr:colOff>
      <xdr:row>29</xdr:row>
      <xdr:rowOff>28575</xdr:rowOff>
    </xdr:to>
    <xdr:sp>
      <xdr:nvSpPr>
        <xdr:cNvPr id="16" name="Textfeld 16"/>
        <xdr:cNvSpPr txBox="1">
          <a:spLocks noChangeArrowheads="1"/>
        </xdr:cNvSpPr>
      </xdr:nvSpPr>
      <xdr:spPr>
        <a:xfrm>
          <a:off x="1495425" y="4886325"/>
          <a:ext cx="1809750" cy="92392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OE9:
</a:t>
          </a:r>
          <a:r>
            <a:rPr lang="en-US" cap="none" sz="900" b="0" i="0" u="none" baseline="0">
              <a:solidFill>
                <a:srgbClr val="000000"/>
              </a:solidFill>
              <a:latin typeface="Calibri"/>
              <a:ea typeface="Calibri"/>
              <a:cs typeface="Calibri"/>
            </a:rPr>
            <a:t>HostMin:   44.143.224.1          
</a:t>
          </a:r>
          <a:r>
            <a:rPr lang="en-US" cap="none" sz="900" b="0" i="0" u="none" baseline="0">
              <a:solidFill>
                <a:srgbClr val="000000"/>
              </a:solidFill>
              <a:latin typeface="Calibri"/>
              <a:ea typeface="Calibri"/>
              <a:cs typeface="Calibri"/>
            </a:rPr>
            <a:t>HostMax:   44.143.239.254        
</a:t>
          </a:r>
          <a:r>
            <a:rPr lang="en-US" cap="none" sz="900" b="0" i="0" u="none" baseline="0">
              <a:solidFill>
                <a:srgbClr val="000000"/>
              </a:solidFill>
              <a:latin typeface="Calibri"/>
              <a:ea typeface="Calibri"/>
              <a:cs typeface="Calibri"/>
            </a:rPr>
            <a:t>Hosts/Net:  4094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 gem. Regionsadmin
</a:t>
          </a:r>
        </a:p>
      </xdr:txBody>
    </xdr:sp>
    <xdr:clientData/>
  </xdr:twoCellAnchor>
  <xdr:twoCellAnchor>
    <xdr:from>
      <xdr:col>1</xdr:col>
      <xdr:colOff>733425</xdr:colOff>
      <xdr:row>13</xdr:row>
      <xdr:rowOff>28575</xdr:rowOff>
    </xdr:from>
    <xdr:to>
      <xdr:col>4</xdr:col>
      <xdr:colOff>257175</xdr:colOff>
      <xdr:row>18</xdr:row>
      <xdr:rowOff>19050</xdr:rowOff>
    </xdr:to>
    <xdr:sp>
      <xdr:nvSpPr>
        <xdr:cNvPr id="17" name="Textfeld 17"/>
        <xdr:cNvSpPr txBox="1">
          <a:spLocks noChangeArrowheads="1"/>
        </xdr:cNvSpPr>
      </xdr:nvSpPr>
      <xdr:spPr>
        <a:xfrm>
          <a:off x="1495425" y="2762250"/>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OE2:
</a:t>
          </a:r>
          <a:r>
            <a:rPr lang="en-US" cap="none" sz="900" b="0" i="0" u="none" baseline="0">
              <a:solidFill>
                <a:srgbClr val="000000"/>
              </a:solidFill>
              <a:latin typeface="Calibri"/>
              <a:ea typeface="Calibri"/>
              <a:cs typeface="Calibri"/>
            </a:rPr>
            <a:t>HostMin:   44.143.32.1          
</a:t>
          </a:r>
          <a:r>
            <a:rPr lang="en-US" cap="none" sz="900" b="0" i="0" u="none" baseline="0">
              <a:solidFill>
                <a:srgbClr val="000000"/>
              </a:solidFill>
              <a:latin typeface="Calibri"/>
              <a:ea typeface="Calibri"/>
              <a:cs typeface="Calibri"/>
            </a:rPr>
            <a:t>HostMax:   44.143.47.254        
</a:t>
          </a:r>
          <a:r>
            <a:rPr lang="en-US" cap="none" sz="900" b="0" i="0" u="none" baseline="0">
              <a:solidFill>
                <a:srgbClr val="000000"/>
              </a:solidFill>
              <a:latin typeface="Calibri"/>
              <a:ea typeface="Calibri"/>
              <a:cs typeface="Calibri"/>
            </a:rPr>
            <a:t>Hosts/Net:  4094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a:t>
          </a:r>
          <a:r>
            <a:rPr lang="en-US" cap="none" sz="900" b="0" i="0" u="none" baseline="0">
              <a:solidFill>
                <a:srgbClr val="000000"/>
              </a:solidFill>
              <a:latin typeface="Calibri"/>
              <a:ea typeface="Calibri"/>
              <a:cs typeface="Calibri"/>
            </a:rPr>
            <a:t> gem. Regionsadmin</a:t>
          </a:r>
          <a:r>
            <a:rPr lang="en-US" cap="none" sz="900" b="0" i="0" u="none" baseline="0">
              <a:solidFill>
                <a:srgbClr val="000000"/>
              </a:solidFill>
              <a:latin typeface="Calibri"/>
              <a:ea typeface="Calibri"/>
              <a:cs typeface="Calibri"/>
            </a:rPr>
            <a:t>
</a:t>
          </a:r>
        </a:p>
      </xdr:txBody>
    </xdr:sp>
    <xdr:clientData/>
  </xdr:twoCellAnchor>
  <xdr:twoCellAnchor>
    <xdr:from>
      <xdr:col>4</xdr:col>
      <xdr:colOff>457200</xdr:colOff>
      <xdr:row>18</xdr:row>
      <xdr:rowOff>104775</xdr:rowOff>
    </xdr:from>
    <xdr:to>
      <xdr:col>6</xdr:col>
      <xdr:colOff>742950</xdr:colOff>
      <xdr:row>23</xdr:row>
      <xdr:rowOff>95250</xdr:rowOff>
    </xdr:to>
    <xdr:sp>
      <xdr:nvSpPr>
        <xdr:cNvPr id="18" name="Textfeld 18"/>
        <xdr:cNvSpPr txBox="1">
          <a:spLocks noChangeArrowheads="1"/>
        </xdr:cNvSpPr>
      </xdr:nvSpPr>
      <xdr:spPr>
        <a:xfrm>
          <a:off x="3505200" y="3790950"/>
          <a:ext cx="1809750" cy="9429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OE7:
</a:t>
          </a:r>
          <a:r>
            <a:rPr lang="en-US" cap="none" sz="900" b="0" i="0" u="none" baseline="0">
              <a:solidFill>
                <a:srgbClr val="000000"/>
              </a:solidFill>
              <a:latin typeface="Calibri"/>
              <a:ea typeface="Calibri"/>
              <a:cs typeface="Calibri"/>
            </a:rPr>
            <a:t>HostMin:   44.143.160.1          
</a:t>
          </a:r>
          <a:r>
            <a:rPr lang="en-US" cap="none" sz="900" b="0" i="0" u="none" baseline="0">
              <a:solidFill>
                <a:srgbClr val="000000"/>
              </a:solidFill>
              <a:latin typeface="Calibri"/>
              <a:ea typeface="Calibri"/>
              <a:cs typeface="Calibri"/>
            </a:rPr>
            <a:t>HostMax:   44.143.191.254        
</a:t>
          </a:r>
          <a:r>
            <a:rPr lang="en-US" cap="none" sz="900" b="0" i="0" u="none" baseline="0">
              <a:solidFill>
                <a:srgbClr val="000000"/>
              </a:solidFill>
              <a:latin typeface="Calibri"/>
              <a:ea typeface="Calibri"/>
              <a:cs typeface="Calibri"/>
            </a:rPr>
            <a:t>Hosts/Net:  8188 Adressen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segmentierbar</a:t>
          </a:r>
          <a:r>
            <a:rPr lang="en-US" cap="none" sz="900" b="0" i="0" u="none" baseline="0">
              <a:solidFill>
                <a:srgbClr val="000000"/>
              </a:solidFill>
              <a:latin typeface="Calibri"/>
              <a:ea typeface="Calibri"/>
              <a:cs typeface="Calibri"/>
            </a:rPr>
            <a:t> gem. Regionsadmin</a:t>
          </a:r>
          <a:r>
            <a:rPr lang="en-US" cap="none" sz="900" b="0" i="0"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xdr:row>
      <xdr:rowOff>171450</xdr:rowOff>
    </xdr:from>
    <xdr:to>
      <xdr:col>10</xdr:col>
      <xdr:colOff>438150</xdr:colOff>
      <xdr:row>28</xdr:row>
      <xdr:rowOff>66675</xdr:rowOff>
    </xdr:to>
    <xdr:sp>
      <xdr:nvSpPr>
        <xdr:cNvPr id="1" name="Rechteck 2"/>
        <xdr:cNvSpPr>
          <a:spLocks/>
        </xdr:cNvSpPr>
      </xdr:nvSpPr>
      <xdr:spPr>
        <a:xfrm>
          <a:off x="1085850" y="933450"/>
          <a:ext cx="6972300" cy="4467225"/>
        </a:xfrm>
        <a:prstGeom prst="rect">
          <a:avLst/>
        </a:prstGeom>
        <a:solidFill>
          <a:srgbClr val="95B3D7">
            <a:alpha val="81000"/>
          </a:srgbClr>
        </a:solidFill>
        <a:ln w="25400" cmpd="sng">
          <a:noFill/>
        </a:ln>
      </xdr:spPr>
      <xdr:txBody>
        <a:bodyPr vertOverflow="clip" wrap="square" lIns="91440" tIns="45720" rIns="91440" bIns="45720" anchor="ctr"/>
        <a:p>
          <a:pPr algn="ctr">
            <a:defRPr/>
          </a:pPr>
          <a:r>
            <a:rPr lang="en-US" cap="none" sz="3200" b="0" i="0" u="none" baseline="0">
              <a:solidFill>
                <a:srgbClr val="FFFFFF"/>
              </a:solidFill>
              <a:latin typeface="Calibri"/>
              <a:ea typeface="Calibri"/>
              <a:cs typeface="Calibri"/>
            </a:rPr>
            <a:t>
</a:t>
          </a:r>
          <a:r>
            <a:rPr lang="en-US" cap="none" sz="3200" b="0" i="0" u="none" baseline="0">
              <a:solidFill>
                <a:srgbClr val="FFFFFF"/>
              </a:solidFill>
              <a:latin typeface="Calibri"/>
              <a:ea typeface="Calibri"/>
              <a:cs typeface="Calibri"/>
            </a:rPr>
            <a:t>NORD
</a:t>
          </a:r>
          <a:r>
            <a:rPr lang="en-US" cap="none" sz="1100" b="0" i="0" u="none" baseline="0">
              <a:solidFill>
                <a:srgbClr val="FFFFFF"/>
              </a:solidFill>
              <a:latin typeface="Calibri"/>
              <a:ea typeface="Calibri"/>
              <a:cs typeface="Calibri"/>
            </a:rPr>
            <a:t>
</a:t>
          </a:r>
        </a:p>
      </xdr:txBody>
    </xdr:sp>
    <xdr:clientData/>
  </xdr:twoCellAnchor>
  <xdr:twoCellAnchor>
    <xdr:from>
      <xdr:col>1</xdr:col>
      <xdr:colOff>561975</xdr:colOff>
      <xdr:row>17</xdr:row>
      <xdr:rowOff>28575</xdr:rowOff>
    </xdr:from>
    <xdr:to>
      <xdr:col>3</xdr:col>
      <xdr:colOff>476250</xdr:colOff>
      <xdr:row>29</xdr:row>
      <xdr:rowOff>123825</xdr:rowOff>
    </xdr:to>
    <xdr:sp>
      <xdr:nvSpPr>
        <xdr:cNvPr id="2" name="Gerade Verbindung mit Pfeil 3"/>
        <xdr:cNvSpPr>
          <a:spLocks/>
        </xdr:cNvSpPr>
      </xdr:nvSpPr>
      <xdr:spPr>
        <a:xfrm rot="5400000" flipH="1" flipV="1">
          <a:off x="1323975" y="3267075"/>
          <a:ext cx="1438275" cy="2381250"/>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600075</xdr:colOff>
      <xdr:row>19</xdr:row>
      <xdr:rowOff>133350</xdr:rowOff>
    </xdr:from>
    <xdr:to>
      <xdr:col>6</xdr:col>
      <xdr:colOff>733425</xdr:colOff>
      <xdr:row>22</xdr:row>
      <xdr:rowOff>76200</xdr:rowOff>
    </xdr:to>
    <xdr:sp>
      <xdr:nvSpPr>
        <xdr:cNvPr id="3" name="Rechteck 4"/>
        <xdr:cNvSpPr>
          <a:spLocks/>
        </xdr:cNvSpPr>
      </xdr:nvSpPr>
      <xdr:spPr>
        <a:xfrm>
          <a:off x="4410075" y="3752850"/>
          <a:ext cx="895350" cy="514350"/>
        </a:xfrm>
        <a:prstGeom prst="rect">
          <a:avLst/>
        </a:prstGeom>
        <a:solidFill>
          <a:srgbClr val="EE7E02"/>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BB + 
</a:t>
          </a:r>
          <a:r>
            <a:rPr lang="en-US" cap="none" sz="1000" b="0" i="0" u="none" baseline="0">
              <a:solidFill>
                <a:srgbClr val="000000"/>
              </a:solidFill>
              <a:latin typeface="Calibri"/>
              <a:ea typeface="Calibri"/>
              <a:cs typeface="Calibri"/>
            </a:rPr>
            <a:t>BB-DIENSTE</a:t>
          </a:r>
        </a:p>
      </xdr:txBody>
    </xdr:sp>
    <xdr:clientData/>
  </xdr:twoCellAnchor>
  <xdr:twoCellAnchor>
    <xdr:from>
      <xdr:col>3</xdr:col>
      <xdr:colOff>28575</xdr:colOff>
      <xdr:row>14</xdr:row>
      <xdr:rowOff>85725</xdr:rowOff>
    </xdr:from>
    <xdr:to>
      <xdr:col>4</xdr:col>
      <xdr:colOff>161925</xdr:colOff>
      <xdr:row>17</xdr:row>
      <xdr:rowOff>28575</xdr:rowOff>
    </xdr:to>
    <xdr:sp>
      <xdr:nvSpPr>
        <xdr:cNvPr id="4" name="Rechteck 5"/>
        <xdr:cNvSpPr>
          <a:spLocks/>
        </xdr:cNvSpPr>
      </xdr:nvSpPr>
      <xdr:spPr>
        <a:xfrm>
          <a:off x="2314575" y="2752725"/>
          <a:ext cx="895350" cy="51435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22</xdr:row>
      <xdr:rowOff>66675</xdr:rowOff>
    </xdr:from>
    <xdr:to>
      <xdr:col>6</xdr:col>
      <xdr:colOff>247650</xdr:colOff>
      <xdr:row>30</xdr:row>
      <xdr:rowOff>66675</xdr:rowOff>
    </xdr:to>
    <xdr:sp>
      <xdr:nvSpPr>
        <xdr:cNvPr id="5" name="Gerade Verbindung mit Pfeil 6"/>
        <xdr:cNvSpPr>
          <a:spLocks/>
        </xdr:cNvSpPr>
      </xdr:nvSpPr>
      <xdr:spPr>
        <a:xfrm flipV="1">
          <a:off x="2790825" y="4257675"/>
          <a:ext cx="2028825" cy="1524000"/>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219075</xdr:colOff>
      <xdr:row>11</xdr:row>
      <xdr:rowOff>161925</xdr:rowOff>
    </xdr:from>
    <xdr:to>
      <xdr:col>10</xdr:col>
      <xdr:colOff>352425</xdr:colOff>
      <xdr:row>14</xdr:row>
      <xdr:rowOff>104775</xdr:rowOff>
    </xdr:to>
    <xdr:sp>
      <xdr:nvSpPr>
        <xdr:cNvPr id="6" name="Rechteck 10"/>
        <xdr:cNvSpPr>
          <a:spLocks/>
        </xdr:cNvSpPr>
      </xdr:nvSpPr>
      <xdr:spPr>
        <a:xfrm>
          <a:off x="7077075" y="2257425"/>
          <a:ext cx="895350" cy="514350"/>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180975</xdr:colOff>
      <xdr:row>13</xdr:row>
      <xdr:rowOff>76200</xdr:rowOff>
    </xdr:from>
    <xdr:to>
      <xdr:col>9</xdr:col>
      <xdr:colOff>219075</xdr:colOff>
      <xdr:row>15</xdr:row>
      <xdr:rowOff>171450</xdr:rowOff>
    </xdr:to>
    <xdr:sp>
      <xdr:nvSpPr>
        <xdr:cNvPr id="7" name="Gerade Verbindung mit Pfeil 11"/>
        <xdr:cNvSpPr>
          <a:spLocks/>
        </xdr:cNvSpPr>
      </xdr:nvSpPr>
      <xdr:spPr>
        <a:xfrm flipV="1">
          <a:off x="3228975" y="2552700"/>
          <a:ext cx="3848100" cy="476250"/>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352425</xdr:colOff>
      <xdr:row>23</xdr:row>
      <xdr:rowOff>57150</xdr:rowOff>
    </xdr:from>
    <xdr:to>
      <xdr:col>10</xdr:col>
      <xdr:colOff>390525</xdr:colOff>
      <xdr:row>28</xdr:row>
      <xdr:rowOff>19050</xdr:rowOff>
    </xdr:to>
    <xdr:sp>
      <xdr:nvSpPr>
        <xdr:cNvPr id="8" name="Textfeld 13"/>
        <xdr:cNvSpPr txBox="1">
          <a:spLocks noChangeArrowheads="1"/>
        </xdr:cNvSpPr>
      </xdr:nvSpPr>
      <xdr:spPr>
        <a:xfrm>
          <a:off x="6448425" y="4438650"/>
          <a:ext cx="1562100" cy="914400"/>
        </a:xfrm>
        <a:prstGeom prst="rect">
          <a:avLst/>
        </a:prstGeom>
        <a:solidFill>
          <a:srgbClr val="EE7E02"/>
        </a:solidFill>
        <a:ln w="9525" cmpd="sng">
          <a:solidFill>
            <a:srgbClr val="BCBCBC"/>
          </a:solidFill>
          <a:headEnd type="none"/>
          <a:tailEnd type="none"/>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BB-NORD:
</a:t>
          </a:r>
          <a:r>
            <a:rPr lang="en-US" cap="none" sz="900" b="0" i="0" u="none" baseline="0">
              <a:solidFill>
                <a:srgbClr val="000000"/>
              </a:solidFill>
              <a:latin typeface="Calibri"/>
              <a:ea typeface="Calibri"/>
              <a:cs typeface="Calibri"/>
            </a:rPr>
            <a:t>Network:   44.143.240.0/20       
</a:t>
          </a:r>
          <a:r>
            <a:rPr lang="en-US" cap="none" sz="900" b="0" i="0" u="none" baseline="0">
              <a:solidFill>
                <a:srgbClr val="000000"/>
              </a:solidFill>
              <a:latin typeface="Calibri"/>
              <a:ea typeface="Calibri"/>
              <a:cs typeface="Calibri"/>
            </a:rPr>
            <a:t>Broadcast: 44.143.240.255        
</a:t>
          </a:r>
          <a:r>
            <a:rPr lang="en-US" cap="none" sz="900" b="0" i="0" u="none" baseline="0">
              <a:solidFill>
                <a:srgbClr val="000000"/>
              </a:solidFill>
              <a:latin typeface="Calibri"/>
              <a:ea typeface="Calibri"/>
              <a:cs typeface="Calibri"/>
            </a:rPr>
            <a:t>HostMin:   44.143.240.1          
</a:t>
          </a:r>
          <a:r>
            <a:rPr lang="en-US" cap="none" sz="900" b="0" i="0" u="none" baseline="0">
              <a:solidFill>
                <a:srgbClr val="000000"/>
              </a:solidFill>
              <a:latin typeface="Calibri"/>
              <a:ea typeface="Calibri"/>
              <a:cs typeface="Calibri"/>
            </a:rPr>
            <a:t>HostMax:   44.143.242.254        
</a:t>
          </a:r>
          <a:r>
            <a:rPr lang="en-US" cap="none" sz="900" b="0" i="0" u="none" baseline="0">
              <a:solidFill>
                <a:srgbClr val="000000"/>
              </a:solidFill>
              <a:latin typeface="Calibri"/>
              <a:ea typeface="Calibri"/>
              <a:cs typeface="Calibri"/>
            </a:rPr>
            <a:t>Hosts/Net: 762/1
</a:t>
          </a:r>
        </a:p>
      </xdr:txBody>
    </xdr:sp>
    <xdr:clientData/>
  </xdr:twoCellAnchor>
  <xdr:twoCellAnchor>
    <xdr:from>
      <xdr:col>6</xdr:col>
      <xdr:colOff>733425</xdr:colOff>
      <xdr:row>14</xdr:row>
      <xdr:rowOff>104775</xdr:rowOff>
    </xdr:from>
    <xdr:to>
      <xdr:col>9</xdr:col>
      <xdr:colOff>704850</xdr:colOff>
      <xdr:row>21</xdr:row>
      <xdr:rowOff>9525</xdr:rowOff>
    </xdr:to>
    <xdr:sp>
      <xdr:nvSpPr>
        <xdr:cNvPr id="9" name="Gewinkelte Verbindung 38"/>
        <xdr:cNvSpPr>
          <a:spLocks/>
        </xdr:cNvSpPr>
      </xdr:nvSpPr>
      <xdr:spPr>
        <a:xfrm flipV="1">
          <a:off x="5305425" y="2771775"/>
          <a:ext cx="2257425" cy="1238250"/>
        </a:xfrm>
        <a:prstGeom prst="bentConnector2">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504825</xdr:colOff>
      <xdr:row>9</xdr:row>
      <xdr:rowOff>76200</xdr:rowOff>
    </xdr:from>
    <xdr:to>
      <xdr:col>5</xdr:col>
      <xdr:colOff>276225</xdr:colOff>
      <xdr:row>14</xdr:row>
      <xdr:rowOff>57150</xdr:rowOff>
    </xdr:to>
    <xdr:sp>
      <xdr:nvSpPr>
        <xdr:cNvPr id="10" name="Gerade Verbindung mit Pfeil 17"/>
        <xdr:cNvSpPr>
          <a:spLocks/>
        </xdr:cNvSpPr>
      </xdr:nvSpPr>
      <xdr:spPr>
        <a:xfrm flipV="1">
          <a:off x="2790825" y="1790700"/>
          <a:ext cx="1295400" cy="933450"/>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123825</xdr:colOff>
      <xdr:row>5</xdr:row>
      <xdr:rowOff>161925</xdr:rowOff>
    </xdr:from>
    <xdr:to>
      <xdr:col>6</xdr:col>
      <xdr:colOff>200025</xdr:colOff>
      <xdr:row>9</xdr:row>
      <xdr:rowOff>171450</xdr:rowOff>
    </xdr:to>
    <xdr:sp>
      <xdr:nvSpPr>
        <xdr:cNvPr id="11" name="Ellipse 18"/>
        <xdr:cNvSpPr>
          <a:spLocks/>
        </xdr:cNvSpPr>
      </xdr:nvSpPr>
      <xdr:spPr>
        <a:xfrm>
          <a:off x="3933825" y="1114425"/>
          <a:ext cx="838200" cy="771525"/>
        </a:xfrm>
        <a:prstGeom prst="ellipse">
          <a:avLst/>
        </a:prstGeom>
        <a:solidFill>
          <a:srgbClr val="2BFD0F"/>
        </a:solidFill>
        <a:ln w="25400" cmpd="sng">
          <a:noFill/>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USER+
</a:t>
          </a:r>
          <a:r>
            <a:rPr lang="en-US" cap="none" sz="900" b="1" i="0" u="none" baseline="0">
              <a:solidFill>
                <a:srgbClr val="000000"/>
              </a:solidFill>
              <a:latin typeface="Calibri"/>
              <a:ea typeface="Calibri"/>
              <a:cs typeface="Calibri"/>
            </a:rPr>
            <a:t>DIENSTE</a:t>
          </a:r>
        </a:p>
      </xdr:txBody>
    </xdr:sp>
    <xdr:clientData/>
  </xdr:twoCellAnchor>
  <xdr:twoCellAnchor>
    <xdr:from>
      <xdr:col>8</xdr:col>
      <xdr:colOff>752475</xdr:colOff>
      <xdr:row>9</xdr:row>
      <xdr:rowOff>66675</xdr:rowOff>
    </xdr:from>
    <xdr:to>
      <xdr:col>9</xdr:col>
      <xdr:colOff>647700</xdr:colOff>
      <xdr:row>12</xdr:row>
      <xdr:rowOff>0</xdr:rowOff>
    </xdr:to>
    <xdr:sp>
      <xdr:nvSpPr>
        <xdr:cNvPr id="12" name="Gerade Verbindung mit Pfeil 20"/>
        <xdr:cNvSpPr>
          <a:spLocks/>
        </xdr:cNvSpPr>
      </xdr:nvSpPr>
      <xdr:spPr>
        <a:xfrm rot="16200000" flipV="1">
          <a:off x="6848475" y="1781175"/>
          <a:ext cx="657225" cy="504825"/>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5</xdr:row>
      <xdr:rowOff>76200</xdr:rowOff>
    </xdr:from>
    <xdr:to>
      <xdr:col>9</xdr:col>
      <xdr:colOff>219075</xdr:colOff>
      <xdr:row>9</xdr:row>
      <xdr:rowOff>85725</xdr:rowOff>
    </xdr:to>
    <xdr:sp>
      <xdr:nvSpPr>
        <xdr:cNvPr id="13" name="Ellipse 21"/>
        <xdr:cNvSpPr>
          <a:spLocks/>
        </xdr:cNvSpPr>
      </xdr:nvSpPr>
      <xdr:spPr>
        <a:xfrm>
          <a:off x="6238875" y="1028700"/>
          <a:ext cx="838200" cy="771525"/>
        </a:xfrm>
        <a:prstGeom prst="ellipse">
          <a:avLst/>
        </a:prstGeom>
        <a:solidFill>
          <a:srgbClr val="2BFD0F"/>
        </a:solidFill>
        <a:ln w="25400" cmpd="sng">
          <a:noFill/>
        </a:ln>
      </xdr:spPr>
      <xdr:txBody>
        <a:bodyPr vertOverflow="clip" wrap="square" lIns="91440" tIns="45720" rIns="91440" bIns="45720" anchor="ctr"/>
        <a:p>
          <a:pPr algn="ctr">
            <a:defRPr/>
          </a:pPr>
          <a:r>
            <a:rPr lang="en-US" cap="none" sz="1100" b="1" i="0" u="none" baseline="0">
              <a:solidFill>
                <a:srgbClr val="000000"/>
              </a:solidFill>
              <a:latin typeface="Calibri"/>
              <a:ea typeface="Calibri"/>
              <a:cs typeface="Calibri"/>
            </a:rPr>
            <a:t>USER +</a:t>
          </a:r>
          <a:r>
            <a:rPr lang="en-US" cap="none" sz="14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DIENSTE</a:t>
          </a:r>
        </a:p>
      </xdr:txBody>
    </xdr:sp>
    <xdr:clientData/>
  </xdr:twoCellAnchor>
  <xdr:twoCellAnchor>
    <xdr:from>
      <xdr:col>1</xdr:col>
      <xdr:colOff>666750</xdr:colOff>
      <xdr:row>5</xdr:row>
      <xdr:rowOff>133350</xdr:rowOff>
    </xdr:from>
    <xdr:to>
      <xdr:col>4</xdr:col>
      <xdr:colOff>95250</xdr:colOff>
      <xdr:row>9</xdr:row>
      <xdr:rowOff>161925</xdr:rowOff>
    </xdr:to>
    <xdr:sp>
      <xdr:nvSpPr>
        <xdr:cNvPr id="14" name="Textfeld 22"/>
        <xdr:cNvSpPr txBox="1">
          <a:spLocks noChangeArrowheads="1"/>
        </xdr:cNvSpPr>
      </xdr:nvSpPr>
      <xdr:spPr>
        <a:xfrm>
          <a:off x="1428750" y="1085850"/>
          <a:ext cx="1714500" cy="790575"/>
        </a:xfrm>
        <a:prstGeom prst="rect">
          <a:avLst/>
        </a:prstGeom>
        <a:solidFill>
          <a:srgbClr val="2BFD0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BEISPIEL  bei  OE3-Usern:</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HostMin:   44.143.48.1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HostMax:   44.143.79.254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Hosts/Net:  8188 Adressen
</a:t>
          </a:r>
        </a:p>
      </xdr:txBody>
    </xdr:sp>
    <xdr:clientData/>
  </xdr:twoCellAnchor>
  <xdr:twoCellAnchor editAs="oneCell">
    <xdr:from>
      <xdr:col>3</xdr:col>
      <xdr:colOff>66675</xdr:colOff>
      <xdr:row>14</xdr:row>
      <xdr:rowOff>123825</xdr:rowOff>
    </xdr:from>
    <xdr:to>
      <xdr:col>4</xdr:col>
      <xdr:colOff>104775</xdr:colOff>
      <xdr:row>16</xdr:row>
      <xdr:rowOff>114300</xdr:rowOff>
    </xdr:to>
    <xdr:pic>
      <xdr:nvPicPr>
        <xdr:cNvPr id="15" name="Grafik 58"/>
        <xdr:cNvPicPr preferRelativeResize="1">
          <a:picLocks noChangeAspect="1"/>
        </xdr:cNvPicPr>
      </xdr:nvPicPr>
      <xdr:blipFill>
        <a:blip r:embed="rId1"/>
        <a:stretch>
          <a:fillRect/>
        </a:stretch>
      </xdr:blipFill>
      <xdr:spPr>
        <a:xfrm>
          <a:off x="2352675" y="2790825"/>
          <a:ext cx="800100" cy="371475"/>
        </a:xfrm>
        <a:prstGeom prst="rect">
          <a:avLst/>
        </a:prstGeom>
        <a:noFill/>
        <a:ln w="9525" cmpd="sng">
          <a:noFill/>
        </a:ln>
      </xdr:spPr>
    </xdr:pic>
    <xdr:clientData/>
  </xdr:twoCellAnchor>
  <xdr:twoCellAnchor editAs="oneCell">
    <xdr:from>
      <xdr:col>9</xdr:col>
      <xdr:colOff>295275</xdr:colOff>
      <xdr:row>12</xdr:row>
      <xdr:rowOff>38100</xdr:rowOff>
    </xdr:from>
    <xdr:to>
      <xdr:col>10</xdr:col>
      <xdr:colOff>323850</xdr:colOff>
      <xdr:row>14</xdr:row>
      <xdr:rowOff>28575</xdr:rowOff>
    </xdr:to>
    <xdr:pic>
      <xdr:nvPicPr>
        <xdr:cNvPr id="16" name="Grafik 59"/>
        <xdr:cNvPicPr preferRelativeResize="1">
          <a:picLocks noChangeAspect="1"/>
        </xdr:cNvPicPr>
      </xdr:nvPicPr>
      <xdr:blipFill>
        <a:blip r:embed="rId1"/>
        <a:stretch>
          <a:fillRect/>
        </a:stretch>
      </xdr:blipFill>
      <xdr:spPr>
        <a:xfrm>
          <a:off x="7153275" y="2324100"/>
          <a:ext cx="790575" cy="371475"/>
        </a:xfrm>
        <a:prstGeom prst="rect">
          <a:avLst/>
        </a:prstGeom>
        <a:noFill/>
        <a:ln w="9525" cmpd="sng">
          <a:noFill/>
        </a:ln>
      </xdr:spPr>
    </xdr:pic>
    <xdr:clientData/>
  </xdr:twoCellAnchor>
  <xdr:twoCellAnchor>
    <xdr:from>
      <xdr:col>3</xdr:col>
      <xdr:colOff>590550</xdr:colOff>
      <xdr:row>19</xdr:row>
      <xdr:rowOff>133350</xdr:rowOff>
    </xdr:from>
    <xdr:to>
      <xdr:col>4</xdr:col>
      <xdr:colOff>723900</xdr:colOff>
      <xdr:row>22</xdr:row>
      <xdr:rowOff>76200</xdr:rowOff>
    </xdr:to>
    <xdr:sp>
      <xdr:nvSpPr>
        <xdr:cNvPr id="17" name="Rechteck 25"/>
        <xdr:cNvSpPr>
          <a:spLocks/>
        </xdr:cNvSpPr>
      </xdr:nvSpPr>
      <xdr:spPr>
        <a:xfrm>
          <a:off x="2876550" y="3752850"/>
          <a:ext cx="895350" cy="514350"/>
        </a:xfrm>
        <a:prstGeom prst="rect">
          <a:avLst/>
        </a:prstGeom>
        <a:solidFill>
          <a:srgbClr val="FAC090"/>
        </a:solidFill>
        <a:ln w="25400" cmpd="sng">
          <a:noFill/>
        </a:ln>
      </xdr:spPr>
      <xdr:txBody>
        <a:bodyPr vertOverflow="clip" wrap="square" lIns="91440" tIns="45720" rIns="91440" bIns="45720" anchor="ctr"/>
        <a:p>
          <a:pPr algn="ctr">
            <a:defRPr/>
          </a:pPr>
          <a:r>
            <a:rPr lang="en-US" cap="none" sz="1000" b="0" i="0" u="none" baseline="0">
              <a:solidFill>
                <a:srgbClr val="000000"/>
              </a:solidFill>
              <a:latin typeface="Calibri"/>
              <a:ea typeface="Calibri"/>
              <a:cs typeface="Calibri"/>
            </a:rPr>
            <a:t>BB-DIENSTE
</a:t>
          </a:r>
          <a:r>
            <a:rPr lang="en-US" cap="none" sz="1000" b="0" i="0" u="none" baseline="0">
              <a:solidFill>
                <a:srgbClr val="000000"/>
              </a:solidFill>
              <a:latin typeface="Calibri"/>
              <a:ea typeface="Calibri"/>
              <a:cs typeface="Calibri"/>
            </a:rPr>
            <a:t>zb Radius</a:t>
          </a:r>
        </a:p>
      </xdr:txBody>
    </xdr:sp>
    <xdr:clientData/>
  </xdr:twoCellAnchor>
  <xdr:twoCellAnchor>
    <xdr:from>
      <xdr:col>4</xdr:col>
      <xdr:colOff>723900</xdr:colOff>
      <xdr:row>21</xdr:row>
      <xdr:rowOff>38100</xdr:rowOff>
    </xdr:from>
    <xdr:to>
      <xdr:col>5</xdr:col>
      <xdr:colOff>600075</xdr:colOff>
      <xdr:row>21</xdr:row>
      <xdr:rowOff>38100</xdr:rowOff>
    </xdr:to>
    <xdr:sp>
      <xdr:nvSpPr>
        <xdr:cNvPr id="18" name="Gerade Verbindung mit Pfeil 26"/>
        <xdr:cNvSpPr>
          <a:spLocks/>
        </xdr:cNvSpPr>
      </xdr:nvSpPr>
      <xdr:spPr>
        <a:xfrm>
          <a:off x="3771900" y="4038600"/>
          <a:ext cx="638175" cy="0"/>
        </a:xfrm>
        <a:prstGeom prst="straightConnector1">
          <a:avLst/>
        </a:prstGeom>
        <a:noFill/>
        <a:ln w="38100" cmpd="sng">
          <a:solidFill>
            <a:srgbClr val="7030A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247650</xdr:colOff>
      <xdr:row>32</xdr:row>
      <xdr:rowOff>85725</xdr:rowOff>
    </xdr:from>
    <xdr:to>
      <xdr:col>10</xdr:col>
      <xdr:colOff>180975</xdr:colOff>
      <xdr:row>56</xdr:row>
      <xdr:rowOff>180975</xdr:rowOff>
    </xdr:to>
    <xdr:sp>
      <xdr:nvSpPr>
        <xdr:cNvPr id="19" name="Wolkenförmige Legende 29"/>
        <xdr:cNvSpPr>
          <a:spLocks/>
        </xdr:cNvSpPr>
      </xdr:nvSpPr>
      <xdr:spPr>
        <a:xfrm>
          <a:off x="1009650" y="6181725"/>
          <a:ext cx="6791325" cy="4838700"/>
        </a:xfrm>
        <a:prstGeom prst="cloudCallout">
          <a:avLst>
            <a:gd name="adj1" fmla="val -20833"/>
            <a:gd name="adj2" fmla="val 62500"/>
          </a:avLst>
        </a:prstGeom>
        <a:solidFill>
          <a:srgbClr val="604A7B">
            <a:alpha val="14000"/>
          </a:srgbClr>
        </a:solidFill>
        <a:ln w="25400" cmpd="sng">
          <a:solidFill>
            <a:srgbClr val="D9969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36</xdr:row>
      <xdr:rowOff>0</xdr:rowOff>
    </xdr:from>
    <xdr:to>
      <xdr:col>4</xdr:col>
      <xdr:colOff>142875</xdr:colOff>
      <xdr:row>38</xdr:row>
      <xdr:rowOff>133350</xdr:rowOff>
    </xdr:to>
    <xdr:sp>
      <xdr:nvSpPr>
        <xdr:cNvPr id="20" name="Rechteck 31"/>
        <xdr:cNvSpPr>
          <a:spLocks/>
        </xdr:cNvSpPr>
      </xdr:nvSpPr>
      <xdr:spPr>
        <a:xfrm>
          <a:off x="2295525" y="6858000"/>
          <a:ext cx="895350" cy="523875"/>
        </a:xfrm>
        <a:prstGeom prst="rect">
          <a:avLst/>
        </a:prstGeom>
        <a:solidFill>
          <a:srgbClr val="EE7E02"/>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xdr:colOff>
      <xdr:row>50</xdr:row>
      <xdr:rowOff>57150</xdr:rowOff>
    </xdr:from>
    <xdr:to>
      <xdr:col>3</xdr:col>
      <xdr:colOff>723900</xdr:colOff>
      <xdr:row>51</xdr:row>
      <xdr:rowOff>28575</xdr:rowOff>
    </xdr:to>
    <xdr:sp>
      <xdr:nvSpPr>
        <xdr:cNvPr id="21" name="Gerade Verbindung mit Pfeil 32"/>
        <xdr:cNvSpPr>
          <a:spLocks/>
        </xdr:cNvSpPr>
      </xdr:nvSpPr>
      <xdr:spPr>
        <a:xfrm flipV="1">
          <a:off x="2371725" y="9705975"/>
          <a:ext cx="638175" cy="171450"/>
        </a:xfrm>
        <a:prstGeom prst="straightConnector1">
          <a:avLst/>
        </a:prstGeom>
        <a:noFill/>
        <a:ln w="38100" cmpd="sng">
          <a:solidFill>
            <a:srgbClr val="01F3FF"/>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52</xdr:row>
      <xdr:rowOff>28575</xdr:rowOff>
    </xdr:from>
    <xdr:to>
      <xdr:col>3</xdr:col>
      <xdr:colOff>762000</xdr:colOff>
      <xdr:row>53</xdr:row>
      <xdr:rowOff>0</xdr:rowOff>
    </xdr:to>
    <xdr:sp>
      <xdr:nvSpPr>
        <xdr:cNvPr id="22" name="Gerade Verbindung mit Pfeil 33"/>
        <xdr:cNvSpPr>
          <a:spLocks/>
        </xdr:cNvSpPr>
      </xdr:nvSpPr>
      <xdr:spPr>
        <a:xfrm>
          <a:off x="2295525" y="10077450"/>
          <a:ext cx="752475" cy="171450"/>
        </a:xfrm>
        <a:prstGeom prst="straightConnector1">
          <a:avLst/>
        </a:prstGeom>
        <a:noFill/>
        <a:ln w="38100" cmpd="sng">
          <a:solidFill>
            <a:srgbClr val="FFFF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xdr:colOff>
      <xdr:row>54</xdr:row>
      <xdr:rowOff>47625</xdr:rowOff>
    </xdr:from>
    <xdr:to>
      <xdr:col>3</xdr:col>
      <xdr:colOff>762000</xdr:colOff>
      <xdr:row>55</xdr:row>
      <xdr:rowOff>19050</xdr:rowOff>
    </xdr:to>
    <xdr:sp>
      <xdr:nvSpPr>
        <xdr:cNvPr id="23" name="Gerade Verbindung mit Pfeil 34"/>
        <xdr:cNvSpPr>
          <a:spLocks/>
        </xdr:cNvSpPr>
      </xdr:nvSpPr>
      <xdr:spPr>
        <a:xfrm>
          <a:off x="2305050" y="10496550"/>
          <a:ext cx="742950" cy="171450"/>
        </a:xfrm>
        <a:prstGeom prst="straightConnector1">
          <a:avLst/>
        </a:prstGeom>
        <a:noFill/>
        <a:ln w="38100" cmpd="sng">
          <a:solidFill>
            <a:srgbClr val="7030A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39</xdr:row>
      <xdr:rowOff>76200</xdr:rowOff>
    </xdr:from>
    <xdr:to>
      <xdr:col>4</xdr:col>
      <xdr:colOff>95250</xdr:colOff>
      <xdr:row>43</xdr:row>
      <xdr:rowOff>85725</xdr:rowOff>
    </xdr:to>
    <xdr:sp>
      <xdr:nvSpPr>
        <xdr:cNvPr id="24" name="Ellipse 37"/>
        <xdr:cNvSpPr>
          <a:spLocks/>
        </xdr:cNvSpPr>
      </xdr:nvSpPr>
      <xdr:spPr>
        <a:xfrm>
          <a:off x="2314575" y="7524750"/>
          <a:ext cx="828675" cy="809625"/>
        </a:xfrm>
        <a:prstGeom prst="ellipse">
          <a:avLst/>
        </a:prstGeom>
        <a:solidFill>
          <a:srgbClr val="2BFD0F"/>
        </a:solidFill>
        <a:ln w="25400" cmpd="sng">
          <a:noFill/>
        </a:ln>
      </xdr:spPr>
      <xdr:txBody>
        <a:bodyPr vertOverflow="clip" wrap="square" lIns="91440" tIns="45720" rIns="91440" bIns="45720" anchor="ctr"/>
        <a:p>
          <a:pPr algn="ctr">
            <a:defRPr/>
          </a:pPr>
          <a:r>
            <a:rPr lang="en-US" cap="none" sz="1200" b="1" i="0" u="none" baseline="0">
              <a:solidFill>
                <a:srgbClr val="000000"/>
              </a:solidFill>
              <a:latin typeface="Calibri"/>
              <a:ea typeface="Calibri"/>
              <a:cs typeface="Calibri"/>
            </a:rPr>
            <a:t>USER+
</a:t>
          </a:r>
          <a:r>
            <a:rPr lang="en-US" cap="none" sz="900" b="1" i="0" u="none" baseline="0">
              <a:solidFill>
                <a:srgbClr val="000000"/>
              </a:solidFill>
              <a:latin typeface="Calibri"/>
              <a:ea typeface="Calibri"/>
              <a:cs typeface="Calibri"/>
            </a:rPr>
            <a:t>DIENSTE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Gerade Verbindung 1"/>
        <xdr:cNvSpPr>
          <a:spLocks/>
        </xdr:cNvSpPr>
      </xdr:nvSpPr>
      <xdr:spPr>
        <a:xfrm rot="16200000" flipH="1">
          <a:off x="209550" y="22488525"/>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xdr:col>
      <xdr:colOff>0</xdr:colOff>
      <xdr:row>63</xdr:row>
      <xdr:rowOff>0</xdr:rowOff>
    </xdr:to>
    <xdr:sp>
      <xdr:nvSpPr>
        <xdr:cNvPr id="1" name="Gerade Verbindung 1"/>
        <xdr:cNvSpPr>
          <a:spLocks/>
        </xdr:cNvSpPr>
      </xdr:nvSpPr>
      <xdr:spPr>
        <a:xfrm rot="16200000" flipH="1">
          <a:off x="209550" y="22907625"/>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Gerade Verbindung 1"/>
        <xdr:cNvSpPr>
          <a:spLocks/>
        </xdr:cNvSpPr>
      </xdr:nvSpPr>
      <xdr:spPr>
        <a:xfrm rot="16200000" flipH="1">
          <a:off x="209550" y="23155275"/>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xdr:col>
      <xdr:colOff>0</xdr:colOff>
      <xdr:row>63</xdr:row>
      <xdr:rowOff>0</xdr:rowOff>
    </xdr:to>
    <xdr:sp>
      <xdr:nvSpPr>
        <xdr:cNvPr id="1" name="Gerade Verbindung 1"/>
        <xdr:cNvSpPr>
          <a:spLocks/>
        </xdr:cNvSpPr>
      </xdr:nvSpPr>
      <xdr:spPr>
        <a:xfrm rot="16200000" flipH="1">
          <a:off x="209550" y="23631525"/>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Gerade Verbindung 1"/>
        <xdr:cNvSpPr>
          <a:spLocks/>
        </xdr:cNvSpPr>
      </xdr:nvSpPr>
      <xdr:spPr>
        <a:xfrm rot="16200000" flipH="1">
          <a:off x="209550" y="20802600"/>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0</xdr:rowOff>
    </xdr:from>
    <xdr:to>
      <xdr:col>1</xdr:col>
      <xdr:colOff>0</xdr:colOff>
      <xdr:row>63</xdr:row>
      <xdr:rowOff>0</xdr:rowOff>
    </xdr:to>
    <xdr:sp>
      <xdr:nvSpPr>
        <xdr:cNvPr id="1" name="Gerade Verbindung 1"/>
        <xdr:cNvSpPr>
          <a:spLocks/>
        </xdr:cNvSpPr>
      </xdr:nvSpPr>
      <xdr:spPr>
        <a:xfrm rot="16200000" flipH="1">
          <a:off x="209550" y="23374350"/>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Gerade Verbindung 1"/>
        <xdr:cNvSpPr>
          <a:spLocks/>
        </xdr:cNvSpPr>
      </xdr:nvSpPr>
      <xdr:spPr>
        <a:xfrm rot="16200000" flipH="1">
          <a:off x="209550" y="22840950"/>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xdr:col>
      <xdr:colOff>0</xdr:colOff>
      <xdr:row>62</xdr:row>
      <xdr:rowOff>0</xdr:rowOff>
    </xdr:to>
    <xdr:sp>
      <xdr:nvSpPr>
        <xdr:cNvPr id="1" name="Gerade Verbindung 1"/>
        <xdr:cNvSpPr>
          <a:spLocks/>
        </xdr:cNvSpPr>
      </xdr:nvSpPr>
      <xdr:spPr>
        <a:xfrm rot="16200000" flipH="1">
          <a:off x="209550" y="22860000"/>
          <a:ext cx="0" cy="0"/>
        </a:xfrm>
        <a:prstGeom prst="line">
          <a:avLst/>
        </a:prstGeom>
        <a:noFill/>
        <a:ln w="349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zoomScale="125" zoomScaleNormal="125" zoomScalePageLayoutView="0" workbookViewId="0" topLeftCell="A1">
      <selection activeCell="J4" sqref="J4"/>
    </sheetView>
  </sheetViews>
  <sheetFormatPr defaultColWidth="11.421875" defaultRowHeight="15"/>
  <cols>
    <col min="1" max="1" width="3.140625" style="0" customWidth="1"/>
    <col min="2" max="2" width="10.57421875" style="0" customWidth="1"/>
    <col min="3" max="3" width="38.8515625" style="0" customWidth="1"/>
    <col min="4" max="4" width="23.00390625" style="0" customWidth="1"/>
    <col min="5" max="5" width="11.140625" style="10" customWidth="1"/>
    <col min="6" max="6" width="11.7109375" style="0" customWidth="1"/>
    <col min="7" max="7" width="22.140625" style="0" customWidth="1"/>
    <col min="8" max="8" width="29.7109375" style="0" customWidth="1"/>
    <col min="9" max="9" width="6.7109375" style="61" customWidth="1"/>
    <col min="10" max="10" width="59.140625" style="0" customWidth="1"/>
  </cols>
  <sheetData>
    <row r="1" spans="5:10" ht="15">
      <c r="E1" s="10" t="s">
        <v>3</v>
      </c>
      <c r="F1" t="s">
        <v>6</v>
      </c>
      <c r="G1" t="s">
        <v>0</v>
      </c>
      <c r="H1" t="s">
        <v>1</v>
      </c>
      <c r="I1" s="61" t="s">
        <v>145</v>
      </c>
      <c r="J1" t="s">
        <v>2</v>
      </c>
    </row>
    <row r="2" ht="15">
      <c r="E2" s="10" t="s">
        <v>39</v>
      </c>
    </row>
    <row r="3" spans="1:10" s="58" customFormat="1" ht="21">
      <c r="A3" s="13"/>
      <c r="B3" s="40" t="s">
        <v>61</v>
      </c>
      <c r="C3" s="6"/>
      <c r="D3" s="6" t="s">
        <v>65</v>
      </c>
      <c r="E3" s="20" t="s">
        <v>4</v>
      </c>
      <c r="F3" s="6" t="s">
        <v>340</v>
      </c>
      <c r="G3" s="71" t="s">
        <v>70</v>
      </c>
      <c r="H3" s="72">
        <v>44143251254</v>
      </c>
      <c r="I3" s="75"/>
      <c r="J3" s="3" t="s">
        <v>66</v>
      </c>
    </row>
    <row r="4" spans="1:10" s="58" customFormat="1" ht="21.75" thickBot="1">
      <c r="A4" s="13"/>
      <c r="B4" s="40"/>
      <c r="C4" s="6"/>
      <c r="D4" s="6" t="s">
        <v>345</v>
      </c>
      <c r="E4" s="20"/>
      <c r="F4" s="6"/>
      <c r="G4" s="71" t="s">
        <v>70</v>
      </c>
      <c r="H4" s="72">
        <v>44143249254</v>
      </c>
      <c r="I4" s="75"/>
      <c r="J4" s="3" t="s">
        <v>346</v>
      </c>
    </row>
    <row r="5" spans="1:10" ht="21.75" thickBot="1">
      <c r="A5" s="13"/>
      <c r="B5" s="54" t="s">
        <v>144</v>
      </c>
      <c r="C5" s="55"/>
      <c r="D5" s="55"/>
      <c r="E5" s="56" t="s">
        <v>38</v>
      </c>
      <c r="F5" s="55"/>
      <c r="G5" s="78">
        <v>0</v>
      </c>
      <c r="H5" s="78">
        <f>H62</f>
        <v>31255</v>
      </c>
      <c r="I5" s="62"/>
      <c r="J5" s="57" t="s">
        <v>96</v>
      </c>
    </row>
    <row r="6" spans="2:10" ht="15.75">
      <c r="B6" s="7"/>
      <c r="C6" s="21" t="s">
        <v>73</v>
      </c>
      <c r="D6" s="21"/>
      <c r="E6" s="22" t="s">
        <v>5</v>
      </c>
      <c r="F6" s="23"/>
      <c r="G6" s="79">
        <f>G5</f>
        <v>0</v>
      </c>
      <c r="H6" s="79">
        <f>G6+(I6-1)*1000+255</f>
        <v>7255</v>
      </c>
      <c r="I6" s="67">
        <v>8</v>
      </c>
      <c r="J6" s="47" t="s">
        <v>93</v>
      </c>
    </row>
    <row r="7" spans="2:10" ht="51.75" customHeight="1">
      <c r="B7" s="7"/>
      <c r="C7" s="15"/>
      <c r="D7" s="48" t="s">
        <v>62</v>
      </c>
      <c r="E7" s="44" t="s">
        <v>5</v>
      </c>
      <c r="F7" s="49"/>
      <c r="G7" s="80">
        <f>G6+1</f>
        <v>1</v>
      </c>
      <c r="H7" s="80">
        <f>G7+7199</f>
        <v>7200</v>
      </c>
      <c r="I7" s="63"/>
      <c r="J7" s="50" t="s">
        <v>71</v>
      </c>
    </row>
    <row r="8" spans="2:10" ht="63.75" customHeight="1">
      <c r="B8" s="7"/>
      <c r="C8" s="15"/>
      <c r="D8" s="32" t="s">
        <v>51</v>
      </c>
      <c r="E8" s="36" t="s">
        <v>37</v>
      </c>
      <c r="F8" s="29"/>
      <c r="G8" s="81">
        <f>H7+1</f>
        <v>7201</v>
      </c>
      <c r="H8" s="81">
        <f>G8+I8</f>
        <v>7216</v>
      </c>
      <c r="I8" s="64">
        <v>15</v>
      </c>
      <c r="J8" s="31" t="s">
        <v>52</v>
      </c>
    </row>
    <row r="9" spans="2:10" ht="13.5" customHeight="1">
      <c r="B9" s="7"/>
      <c r="C9" s="27"/>
      <c r="D9" s="32" t="s">
        <v>94</v>
      </c>
      <c r="E9" s="36" t="s">
        <v>37</v>
      </c>
      <c r="F9" s="29"/>
      <c r="G9" s="81">
        <f>H8+1</f>
        <v>7217</v>
      </c>
      <c r="H9" s="81">
        <f>G9+I9</f>
        <v>7244</v>
      </c>
      <c r="I9" s="64">
        <v>27</v>
      </c>
      <c r="J9" s="31" t="s">
        <v>106</v>
      </c>
    </row>
    <row r="10" spans="2:10" ht="29.25" customHeight="1">
      <c r="B10" s="7"/>
      <c r="C10" s="15"/>
      <c r="D10" s="33" t="s">
        <v>81</v>
      </c>
      <c r="E10" s="38" t="s">
        <v>37</v>
      </c>
      <c r="F10" s="25"/>
      <c r="G10" s="81">
        <f>H9+1</f>
        <v>7245</v>
      </c>
      <c r="H10" s="26"/>
      <c r="I10" s="65"/>
      <c r="J10" s="37" t="s">
        <v>50</v>
      </c>
    </row>
    <row r="11" spans="2:10" ht="15.75" customHeight="1">
      <c r="B11" s="7"/>
      <c r="C11" s="15"/>
      <c r="D11" s="33" t="s">
        <v>82</v>
      </c>
      <c r="E11" s="38" t="s">
        <v>37</v>
      </c>
      <c r="F11" s="25"/>
      <c r="G11" s="81">
        <f>G10+1</f>
        <v>7246</v>
      </c>
      <c r="H11" s="81">
        <f>G11+I11</f>
        <v>7254</v>
      </c>
      <c r="I11" s="64">
        <v>8</v>
      </c>
      <c r="J11" s="37" t="s">
        <v>95</v>
      </c>
    </row>
    <row r="12" spans="2:10" ht="47.25">
      <c r="B12" s="7"/>
      <c r="C12" s="21" t="s">
        <v>97</v>
      </c>
      <c r="D12" s="21"/>
      <c r="E12" s="22" t="s">
        <v>37</v>
      </c>
      <c r="F12" s="23"/>
      <c r="G12" s="79">
        <f>G6+I6*1000</f>
        <v>8000</v>
      </c>
      <c r="H12" s="79">
        <f>G12+(I12-1)*1000+255</f>
        <v>8255</v>
      </c>
      <c r="I12" s="67">
        <v>1</v>
      </c>
      <c r="J12" s="47" t="s">
        <v>99</v>
      </c>
    </row>
    <row r="13" spans="2:10" ht="13.5" customHeight="1">
      <c r="B13" s="7"/>
      <c r="C13" s="27"/>
      <c r="D13" s="32" t="s">
        <v>40</v>
      </c>
      <c r="E13" s="28" t="s">
        <v>37</v>
      </c>
      <c r="F13" s="29"/>
      <c r="G13" s="81">
        <f>G12+1</f>
        <v>8001</v>
      </c>
      <c r="H13" s="81">
        <f>G13+I13</f>
        <v>8015</v>
      </c>
      <c r="I13" s="64">
        <v>14</v>
      </c>
      <c r="J13" s="31" t="s">
        <v>98</v>
      </c>
    </row>
    <row r="14" spans="2:10" ht="13.5" customHeight="1">
      <c r="B14" s="7"/>
      <c r="C14" s="27"/>
      <c r="D14" s="32" t="s">
        <v>76</v>
      </c>
      <c r="E14" s="28" t="s">
        <v>37</v>
      </c>
      <c r="F14" s="29"/>
      <c r="G14" s="81">
        <f>H13+1</f>
        <v>8016</v>
      </c>
      <c r="H14" s="81">
        <f>G14+I14</f>
        <v>8031</v>
      </c>
      <c r="I14" s="64">
        <v>15</v>
      </c>
      <c r="J14" s="31"/>
    </row>
    <row r="15" spans="2:10" ht="13.5" customHeight="1">
      <c r="B15" s="7"/>
      <c r="C15" s="27"/>
      <c r="D15" s="32" t="s">
        <v>77</v>
      </c>
      <c r="E15" s="36" t="s">
        <v>37</v>
      </c>
      <c r="F15" s="29"/>
      <c r="G15" s="81">
        <f aca="true" t="shared" si="0" ref="G15:G27">H14+1</f>
        <v>8032</v>
      </c>
      <c r="H15" s="81">
        <f>G15+I15</f>
        <v>8047</v>
      </c>
      <c r="I15" s="64">
        <v>15</v>
      </c>
      <c r="J15" s="31"/>
    </row>
    <row r="16" spans="2:10" ht="13.5" customHeight="1">
      <c r="B16" s="7"/>
      <c r="C16" s="27"/>
      <c r="D16" s="32" t="s">
        <v>75</v>
      </c>
      <c r="E16" s="36" t="s">
        <v>37</v>
      </c>
      <c r="F16" s="29"/>
      <c r="G16" s="81">
        <f t="shared" si="0"/>
        <v>8048</v>
      </c>
      <c r="H16" s="81">
        <f>G16+I16</f>
        <v>8063</v>
      </c>
      <c r="I16" s="64">
        <v>15</v>
      </c>
      <c r="J16" s="31"/>
    </row>
    <row r="17" spans="2:10" ht="13.5" customHeight="1">
      <c r="B17" s="7"/>
      <c r="C17" s="27"/>
      <c r="D17" s="32" t="s">
        <v>41</v>
      </c>
      <c r="E17" s="28" t="s">
        <v>37</v>
      </c>
      <c r="F17" s="29"/>
      <c r="G17" s="81">
        <f t="shared" si="0"/>
        <v>8064</v>
      </c>
      <c r="H17" s="81">
        <f aca="true" t="shared" si="1" ref="H17:H27">G17+I17</f>
        <v>8079</v>
      </c>
      <c r="I17" s="64">
        <v>15</v>
      </c>
      <c r="J17" s="31"/>
    </row>
    <row r="18" spans="2:10" ht="13.5" customHeight="1">
      <c r="B18" s="7"/>
      <c r="C18" s="27"/>
      <c r="D18" s="32" t="s">
        <v>42</v>
      </c>
      <c r="E18" s="28" t="s">
        <v>37</v>
      </c>
      <c r="F18" s="29"/>
      <c r="G18" s="81">
        <f t="shared" si="0"/>
        <v>8080</v>
      </c>
      <c r="H18" s="81">
        <f t="shared" si="1"/>
        <v>8095</v>
      </c>
      <c r="I18" s="64">
        <v>15</v>
      </c>
      <c r="J18" s="31" t="s">
        <v>78</v>
      </c>
    </row>
    <row r="19" spans="2:10" ht="13.5" customHeight="1">
      <c r="B19" s="7"/>
      <c r="C19" s="27"/>
      <c r="D19" s="32" t="s">
        <v>43</v>
      </c>
      <c r="E19" s="28" t="s">
        <v>37</v>
      </c>
      <c r="F19" s="29"/>
      <c r="G19" s="81">
        <f t="shared" si="0"/>
        <v>8096</v>
      </c>
      <c r="H19" s="81">
        <f t="shared" si="1"/>
        <v>8111</v>
      </c>
      <c r="I19" s="64">
        <v>15</v>
      </c>
      <c r="J19" s="31"/>
    </row>
    <row r="20" spans="2:10" ht="13.5" customHeight="1">
      <c r="B20" s="7"/>
      <c r="C20" s="27"/>
      <c r="D20" s="32" t="s">
        <v>44</v>
      </c>
      <c r="E20" s="28" t="s">
        <v>37</v>
      </c>
      <c r="F20" s="29"/>
      <c r="G20" s="81">
        <f t="shared" si="0"/>
        <v>8112</v>
      </c>
      <c r="H20" s="81">
        <f t="shared" si="1"/>
        <v>8127</v>
      </c>
      <c r="I20" s="64">
        <v>15</v>
      </c>
      <c r="J20" s="31"/>
    </row>
    <row r="21" spans="2:10" ht="13.5" customHeight="1">
      <c r="B21" s="7"/>
      <c r="C21" s="27"/>
      <c r="D21" s="32" t="s">
        <v>83</v>
      </c>
      <c r="E21" s="28" t="s">
        <v>37</v>
      </c>
      <c r="F21" s="29"/>
      <c r="G21" s="81">
        <f t="shared" si="0"/>
        <v>8128</v>
      </c>
      <c r="H21" s="81">
        <f t="shared" si="1"/>
        <v>8143</v>
      </c>
      <c r="I21" s="64">
        <v>15</v>
      </c>
      <c r="J21" s="31" t="s">
        <v>55</v>
      </c>
    </row>
    <row r="22" spans="2:10" ht="13.5" customHeight="1">
      <c r="B22" s="7"/>
      <c r="C22" s="27"/>
      <c r="D22" s="32" t="s">
        <v>45</v>
      </c>
      <c r="E22" s="28" t="s">
        <v>37</v>
      </c>
      <c r="F22" s="29"/>
      <c r="G22" s="81">
        <f t="shared" si="0"/>
        <v>8144</v>
      </c>
      <c r="H22" s="81">
        <f t="shared" si="1"/>
        <v>8159</v>
      </c>
      <c r="I22" s="64">
        <v>15</v>
      </c>
      <c r="J22" s="31"/>
    </row>
    <row r="23" spans="2:10" ht="13.5" customHeight="1">
      <c r="B23" s="7"/>
      <c r="C23" s="27"/>
      <c r="D23" s="32" t="s">
        <v>46</v>
      </c>
      <c r="E23" s="28" t="s">
        <v>37</v>
      </c>
      <c r="F23" s="29"/>
      <c r="G23" s="81">
        <f t="shared" si="0"/>
        <v>8160</v>
      </c>
      <c r="H23" s="81">
        <f t="shared" si="1"/>
        <v>8175</v>
      </c>
      <c r="I23" s="64">
        <v>15</v>
      </c>
      <c r="J23" s="31"/>
    </row>
    <row r="24" spans="2:10" ht="13.5" customHeight="1">
      <c r="B24" s="7"/>
      <c r="C24" s="27"/>
      <c r="D24" s="32" t="s">
        <v>47</v>
      </c>
      <c r="E24" s="28" t="s">
        <v>37</v>
      </c>
      <c r="F24" s="29"/>
      <c r="G24" s="81">
        <f t="shared" si="0"/>
        <v>8176</v>
      </c>
      <c r="H24" s="81">
        <f t="shared" si="1"/>
        <v>8191</v>
      </c>
      <c r="I24" s="64">
        <v>15</v>
      </c>
      <c r="J24" s="31"/>
    </row>
    <row r="25" spans="2:10" ht="13.5" customHeight="1">
      <c r="B25" s="7"/>
      <c r="C25" s="27"/>
      <c r="D25" s="32" t="s">
        <v>48</v>
      </c>
      <c r="E25" s="28" t="s">
        <v>37</v>
      </c>
      <c r="F25" s="29"/>
      <c r="G25" s="81">
        <f t="shared" si="0"/>
        <v>8192</v>
      </c>
      <c r="H25" s="81">
        <f t="shared" si="1"/>
        <v>8207</v>
      </c>
      <c r="I25" s="64">
        <v>15</v>
      </c>
      <c r="J25" s="31"/>
    </row>
    <row r="26" spans="2:10" ht="15.75" customHeight="1">
      <c r="B26" s="7"/>
      <c r="C26" s="15"/>
      <c r="D26" s="32" t="s">
        <v>94</v>
      </c>
      <c r="E26" s="38" t="s">
        <v>37</v>
      </c>
      <c r="F26" s="25"/>
      <c r="G26" s="81">
        <f t="shared" si="0"/>
        <v>8208</v>
      </c>
      <c r="H26" s="81">
        <f t="shared" si="1"/>
        <v>8223</v>
      </c>
      <c r="I26" s="64">
        <v>15</v>
      </c>
      <c r="J26" s="31" t="s">
        <v>107</v>
      </c>
    </row>
    <row r="27" spans="2:10" ht="15.75" customHeight="1">
      <c r="B27" s="7"/>
      <c r="C27" s="15"/>
      <c r="D27" s="33" t="s">
        <v>82</v>
      </c>
      <c r="E27" s="38" t="s">
        <v>37</v>
      </c>
      <c r="F27" s="25"/>
      <c r="G27" s="81">
        <f t="shared" si="0"/>
        <v>8224</v>
      </c>
      <c r="H27" s="81">
        <f t="shared" si="1"/>
        <v>8254</v>
      </c>
      <c r="I27" s="64">
        <v>30</v>
      </c>
      <c r="J27" s="37" t="s">
        <v>95</v>
      </c>
    </row>
    <row r="28" spans="2:10" ht="31.5">
      <c r="B28" s="7"/>
      <c r="C28" s="21" t="s">
        <v>100</v>
      </c>
      <c r="D28" s="21"/>
      <c r="E28" s="22" t="s">
        <v>37</v>
      </c>
      <c r="F28" s="23"/>
      <c r="G28" s="79">
        <f>G12+I12*1000</f>
        <v>9000</v>
      </c>
      <c r="H28" s="79">
        <f>G28+(I28-1)*1000+255</f>
        <v>10255</v>
      </c>
      <c r="I28" s="67">
        <v>2</v>
      </c>
      <c r="J28" s="53" t="s">
        <v>140</v>
      </c>
    </row>
    <row r="29" spans="2:10" ht="45" customHeight="1">
      <c r="B29" s="7"/>
      <c r="C29" s="27"/>
      <c r="D29" s="32" t="s">
        <v>109</v>
      </c>
      <c r="E29" s="36" t="s">
        <v>37</v>
      </c>
      <c r="F29" s="29"/>
      <c r="G29" s="81">
        <f>G28+1</f>
        <v>9001</v>
      </c>
      <c r="H29" s="81">
        <f aca="true" t="shared" si="2" ref="H29:H34">G29+I29</f>
        <v>9100</v>
      </c>
      <c r="I29" s="64">
        <v>99</v>
      </c>
      <c r="J29" s="31" t="s">
        <v>112</v>
      </c>
    </row>
    <row r="30" spans="2:10" ht="47.25" customHeight="1">
      <c r="B30" s="7"/>
      <c r="C30" s="27"/>
      <c r="D30" s="32" t="s">
        <v>108</v>
      </c>
      <c r="E30" s="36" t="s">
        <v>37</v>
      </c>
      <c r="F30" s="29"/>
      <c r="G30" s="81">
        <f>H29+1</f>
        <v>9101</v>
      </c>
      <c r="H30" s="81">
        <f t="shared" si="2"/>
        <v>9200</v>
      </c>
      <c r="I30" s="64">
        <v>99</v>
      </c>
      <c r="J30" s="31" t="s">
        <v>54</v>
      </c>
    </row>
    <row r="31" spans="2:10" ht="15.75" customHeight="1">
      <c r="B31" s="7"/>
      <c r="C31" s="15"/>
      <c r="D31" s="33" t="s">
        <v>57</v>
      </c>
      <c r="E31" s="38" t="s">
        <v>37</v>
      </c>
      <c r="F31" s="25"/>
      <c r="G31" s="81">
        <f>H30+1</f>
        <v>9201</v>
      </c>
      <c r="H31" s="81">
        <f t="shared" si="2"/>
        <v>9254</v>
      </c>
      <c r="I31" s="64">
        <v>53</v>
      </c>
      <c r="J31" s="37" t="s">
        <v>95</v>
      </c>
    </row>
    <row r="32" spans="2:10" ht="47.25" customHeight="1">
      <c r="B32" s="7"/>
      <c r="C32" s="27"/>
      <c r="D32" s="32" t="s">
        <v>111</v>
      </c>
      <c r="E32" s="36" t="s">
        <v>37</v>
      </c>
      <c r="F32" s="29" t="s">
        <v>252</v>
      </c>
      <c r="G32" s="81">
        <f>G29+1000</f>
        <v>10001</v>
      </c>
      <c r="H32" s="81">
        <f t="shared" si="2"/>
        <v>10100</v>
      </c>
      <c r="I32" s="64">
        <v>99</v>
      </c>
      <c r="J32" s="31" t="s">
        <v>112</v>
      </c>
    </row>
    <row r="33" spans="2:10" ht="45.75" customHeight="1">
      <c r="B33" s="7"/>
      <c r="C33" s="27"/>
      <c r="D33" s="32" t="s">
        <v>110</v>
      </c>
      <c r="E33" s="36" t="s">
        <v>37</v>
      </c>
      <c r="F33" s="29"/>
      <c r="G33" s="81">
        <f>H32+1</f>
        <v>10101</v>
      </c>
      <c r="H33" s="81">
        <f t="shared" si="2"/>
        <v>10200</v>
      </c>
      <c r="I33" s="64">
        <v>99</v>
      </c>
      <c r="J33" s="31" t="s">
        <v>54</v>
      </c>
    </row>
    <row r="34" spans="2:10" ht="15.75" customHeight="1">
      <c r="B34" s="7"/>
      <c r="C34" s="15"/>
      <c r="D34" s="33" t="s">
        <v>57</v>
      </c>
      <c r="E34" s="38" t="s">
        <v>37</v>
      </c>
      <c r="F34" s="25"/>
      <c r="G34" s="81">
        <f>H33+1</f>
        <v>10201</v>
      </c>
      <c r="H34" s="81">
        <f t="shared" si="2"/>
        <v>10254</v>
      </c>
      <c r="I34" s="64">
        <v>53</v>
      </c>
      <c r="J34" s="37" t="s">
        <v>95</v>
      </c>
    </row>
    <row r="35" spans="2:10" ht="63">
      <c r="B35" s="7"/>
      <c r="C35" s="21" t="s">
        <v>74</v>
      </c>
      <c r="D35" s="46" t="s">
        <v>80</v>
      </c>
      <c r="E35" s="22" t="s">
        <v>37</v>
      </c>
      <c r="F35" s="23"/>
      <c r="G35" s="79">
        <f>G28+I28*1000</f>
        <v>11000</v>
      </c>
      <c r="H35" s="79">
        <f>G35+(I35-1)*1000+255</f>
        <v>13255</v>
      </c>
      <c r="I35" s="67">
        <v>3</v>
      </c>
      <c r="J35" s="53" t="s">
        <v>139</v>
      </c>
    </row>
    <row r="36" spans="2:10" ht="53.25" customHeight="1">
      <c r="B36" s="7"/>
      <c r="C36" s="16"/>
      <c r="D36" s="33" t="s">
        <v>85</v>
      </c>
      <c r="E36" s="24" t="s">
        <v>37</v>
      </c>
      <c r="F36" s="25"/>
      <c r="G36" s="81">
        <f>G35+1</f>
        <v>11001</v>
      </c>
      <c r="H36" s="26"/>
      <c r="I36" s="65"/>
      <c r="J36" s="17" t="s">
        <v>113</v>
      </c>
    </row>
    <row r="37" spans="2:10" ht="27.75" customHeight="1">
      <c r="B37" s="7"/>
      <c r="C37" s="15"/>
      <c r="D37" s="33" t="s">
        <v>87</v>
      </c>
      <c r="E37" s="24" t="s">
        <v>37</v>
      </c>
      <c r="F37" s="25"/>
      <c r="G37" s="82">
        <f>G36+1</f>
        <v>11002</v>
      </c>
      <c r="H37" s="26"/>
      <c r="I37" s="65"/>
      <c r="J37" s="17" t="s">
        <v>86</v>
      </c>
    </row>
    <row r="38" spans="2:10" ht="28.5" customHeight="1">
      <c r="B38" s="7"/>
      <c r="C38" s="15"/>
      <c r="D38" s="33" t="s">
        <v>88</v>
      </c>
      <c r="E38" s="24" t="s">
        <v>37</v>
      </c>
      <c r="F38" s="25"/>
      <c r="G38" s="82">
        <f aca="true" t="shared" si="3" ref="G38:G44">G37+1</f>
        <v>11003</v>
      </c>
      <c r="H38" s="26"/>
      <c r="I38" s="65"/>
      <c r="J38" s="17" t="s">
        <v>86</v>
      </c>
    </row>
    <row r="39" spans="2:10" ht="27.75" customHeight="1">
      <c r="B39" s="7"/>
      <c r="C39" s="15"/>
      <c r="D39" s="33" t="s">
        <v>89</v>
      </c>
      <c r="E39" s="24" t="s">
        <v>37</v>
      </c>
      <c r="F39" s="25"/>
      <c r="G39" s="82">
        <f t="shared" si="3"/>
        <v>11004</v>
      </c>
      <c r="H39" s="26"/>
      <c r="I39" s="65"/>
      <c r="J39" s="17" t="s">
        <v>86</v>
      </c>
    </row>
    <row r="40" spans="2:10" ht="30">
      <c r="B40" s="7"/>
      <c r="C40" s="15"/>
      <c r="D40" s="33" t="s">
        <v>35</v>
      </c>
      <c r="E40" s="24" t="s">
        <v>37</v>
      </c>
      <c r="F40" s="25"/>
      <c r="G40" s="82">
        <f t="shared" si="3"/>
        <v>11005</v>
      </c>
      <c r="H40" s="26"/>
      <c r="I40" s="66"/>
      <c r="J40" s="31" t="s">
        <v>72</v>
      </c>
    </row>
    <row r="41" spans="2:10" ht="13.5" customHeight="1">
      <c r="B41" s="7"/>
      <c r="C41" s="27"/>
      <c r="D41" s="52" t="s">
        <v>36</v>
      </c>
      <c r="E41" s="28" t="s">
        <v>37</v>
      </c>
      <c r="F41" s="29"/>
      <c r="G41" s="83">
        <f t="shared" si="3"/>
        <v>11006</v>
      </c>
      <c r="H41" s="30"/>
      <c r="I41" s="66"/>
      <c r="J41" s="51" t="s">
        <v>90</v>
      </c>
    </row>
    <row r="42" spans="2:10" ht="13.5" customHeight="1">
      <c r="B42" s="7"/>
      <c r="C42" s="27"/>
      <c r="D42" s="34" t="s">
        <v>79</v>
      </c>
      <c r="E42" s="28" t="s">
        <v>37</v>
      </c>
      <c r="F42" s="29"/>
      <c r="G42" s="82">
        <f t="shared" si="3"/>
        <v>11007</v>
      </c>
      <c r="H42" s="30"/>
      <c r="I42" s="66"/>
      <c r="J42" s="31" t="s">
        <v>72</v>
      </c>
    </row>
    <row r="43" spans="2:10" ht="13.5" customHeight="1">
      <c r="B43" s="7"/>
      <c r="C43" s="27"/>
      <c r="D43" s="34" t="s">
        <v>49</v>
      </c>
      <c r="E43" s="24" t="s">
        <v>37</v>
      </c>
      <c r="F43" s="29"/>
      <c r="G43" s="82">
        <f t="shared" si="3"/>
        <v>11008</v>
      </c>
      <c r="H43" s="29"/>
      <c r="I43" s="66"/>
      <c r="J43" s="31" t="s">
        <v>72</v>
      </c>
    </row>
    <row r="44" spans="2:10" ht="13.5" customHeight="1">
      <c r="B44" s="7"/>
      <c r="C44" s="27"/>
      <c r="D44" s="34" t="s">
        <v>115</v>
      </c>
      <c r="E44" s="38" t="s">
        <v>37</v>
      </c>
      <c r="F44" s="29"/>
      <c r="G44" s="82">
        <f t="shared" si="3"/>
        <v>11009</v>
      </c>
      <c r="H44" s="81">
        <f aca="true" t="shared" si="4" ref="H44:H57">G44+I44</f>
        <v>11031</v>
      </c>
      <c r="I44" s="64">
        <v>22</v>
      </c>
      <c r="J44" s="17" t="s">
        <v>114</v>
      </c>
    </row>
    <row r="45" spans="2:10" ht="28.5" customHeight="1">
      <c r="B45" s="7"/>
      <c r="C45" s="27"/>
      <c r="D45" s="32" t="s">
        <v>122</v>
      </c>
      <c r="E45" s="28" t="s">
        <v>37</v>
      </c>
      <c r="F45" s="29"/>
      <c r="G45" s="81">
        <f>H44+1</f>
        <v>11032</v>
      </c>
      <c r="H45" s="81">
        <f t="shared" si="4"/>
        <v>11047</v>
      </c>
      <c r="I45" s="64">
        <v>15</v>
      </c>
      <c r="J45" s="31" t="s">
        <v>72</v>
      </c>
    </row>
    <row r="46" spans="2:10" ht="32.25" customHeight="1">
      <c r="B46" s="7"/>
      <c r="C46" s="27"/>
      <c r="D46" s="32" t="s">
        <v>118</v>
      </c>
      <c r="E46" s="28" t="s">
        <v>37</v>
      </c>
      <c r="F46" s="29"/>
      <c r="G46" s="81">
        <f aca="true" t="shared" si="5" ref="G46:G57">H45+1</f>
        <v>11048</v>
      </c>
      <c r="H46" s="81">
        <f t="shared" si="4"/>
        <v>11063</v>
      </c>
      <c r="I46" s="64">
        <v>15</v>
      </c>
      <c r="J46" s="31" t="s">
        <v>123</v>
      </c>
    </row>
    <row r="47" spans="2:10" ht="32.25" customHeight="1">
      <c r="B47" s="7"/>
      <c r="C47" s="27"/>
      <c r="D47" s="32" t="s">
        <v>117</v>
      </c>
      <c r="E47" s="36" t="s">
        <v>37</v>
      </c>
      <c r="F47" s="29"/>
      <c r="G47" s="81">
        <f t="shared" si="5"/>
        <v>11064</v>
      </c>
      <c r="H47" s="81">
        <f t="shared" si="4"/>
        <v>11079</v>
      </c>
      <c r="I47" s="64">
        <v>15</v>
      </c>
      <c r="J47" s="31" t="s">
        <v>123</v>
      </c>
    </row>
    <row r="48" spans="2:10" ht="52.5" customHeight="1">
      <c r="B48" s="7"/>
      <c r="C48" s="27"/>
      <c r="D48" s="35" t="s">
        <v>53</v>
      </c>
      <c r="E48" s="24" t="s">
        <v>37</v>
      </c>
      <c r="F48" s="29"/>
      <c r="G48" s="81">
        <f t="shared" si="5"/>
        <v>11080</v>
      </c>
      <c r="H48" s="81">
        <f t="shared" si="4"/>
        <v>11095</v>
      </c>
      <c r="I48" s="64">
        <v>15</v>
      </c>
      <c r="J48" s="31" t="s">
        <v>123</v>
      </c>
    </row>
    <row r="49" spans="2:10" ht="28.5" customHeight="1">
      <c r="B49" s="7"/>
      <c r="C49" s="27"/>
      <c r="D49" s="35" t="s">
        <v>91</v>
      </c>
      <c r="E49" s="28" t="s">
        <v>37</v>
      </c>
      <c r="F49" s="29"/>
      <c r="G49" s="81">
        <f t="shared" si="5"/>
        <v>11096</v>
      </c>
      <c r="H49" s="81">
        <f t="shared" si="4"/>
        <v>11111</v>
      </c>
      <c r="I49" s="64">
        <v>15</v>
      </c>
      <c r="J49" s="31" t="s">
        <v>123</v>
      </c>
    </row>
    <row r="50" spans="2:10" ht="42.75" customHeight="1">
      <c r="B50" s="7"/>
      <c r="C50" s="27"/>
      <c r="D50" s="35" t="s">
        <v>92</v>
      </c>
      <c r="E50" s="28" t="s">
        <v>37</v>
      </c>
      <c r="F50" s="29"/>
      <c r="G50" s="81">
        <f t="shared" si="5"/>
        <v>11112</v>
      </c>
      <c r="H50" s="81">
        <f t="shared" si="4"/>
        <v>11127</v>
      </c>
      <c r="I50" s="64">
        <v>15</v>
      </c>
      <c r="J50" s="31" t="s">
        <v>123</v>
      </c>
    </row>
    <row r="51" spans="2:10" ht="59.25" customHeight="1">
      <c r="B51" s="7"/>
      <c r="C51" s="27"/>
      <c r="D51" s="35" t="s">
        <v>56</v>
      </c>
      <c r="E51" s="28" t="s">
        <v>37</v>
      </c>
      <c r="F51" s="29"/>
      <c r="G51" s="81">
        <f t="shared" si="5"/>
        <v>11128</v>
      </c>
      <c r="H51" s="81">
        <f t="shared" si="4"/>
        <v>11143</v>
      </c>
      <c r="I51" s="64">
        <v>15</v>
      </c>
      <c r="J51" s="31" t="s">
        <v>123</v>
      </c>
    </row>
    <row r="52" spans="2:10" ht="66" customHeight="1">
      <c r="B52" s="7"/>
      <c r="C52" s="27"/>
      <c r="D52" s="35" t="s">
        <v>120</v>
      </c>
      <c r="E52" s="36" t="s">
        <v>37</v>
      </c>
      <c r="F52" s="29"/>
      <c r="G52" s="81">
        <f t="shared" si="5"/>
        <v>11144</v>
      </c>
      <c r="H52" s="81">
        <f t="shared" si="4"/>
        <v>11159</v>
      </c>
      <c r="I52" s="64">
        <v>15</v>
      </c>
      <c r="J52" s="31" t="s">
        <v>123</v>
      </c>
    </row>
    <row r="53" spans="2:10" ht="28.5" customHeight="1">
      <c r="B53" s="7"/>
      <c r="C53" s="27"/>
      <c r="D53" s="35" t="s">
        <v>121</v>
      </c>
      <c r="E53" s="28" t="s">
        <v>37</v>
      </c>
      <c r="F53" s="29"/>
      <c r="G53" s="81">
        <f t="shared" si="5"/>
        <v>11160</v>
      </c>
      <c r="H53" s="81">
        <f t="shared" si="4"/>
        <v>11175</v>
      </c>
      <c r="I53" s="64">
        <v>15</v>
      </c>
      <c r="J53" s="31" t="s">
        <v>123</v>
      </c>
    </row>
    <row r="54" spans="2:10" ht="28.5" customHeight="1">
      <c r="B54" s="7"/>
      <c r="C54" s="27"/>
      <c r="D54" s="35" t="s">
        <v>119</v>
      </c>
      <c r="E54" s="36" t="s">
        <v>37</v>
      </c>
      <c r="F54" s="29"/>
      <c r="G54" s="81">
        <f t="shared" si="5"/>
        <v>11176</v>
      </c>
      <c r="H54" s="81">
        <f t="shared" si="4"/>
        <v>11191</v>
      </c>
      <c r="I54" s="64">
        <v>15</v>
      </c>
      <c r="J54" s="31" t="s">
        <v>123</v>
      </c>
    </row>
    <row r="55" spans="2:10" ht="28.5" customHeight="1">
      <c r="B55" s="7"/>
      <c r="C55" s="27"/>
      <c r="D55" s="35" t="s">
        <v>45</v>
      </c>
      <c r="E55" s="36" t="s">
        <v>37</v>
      </c>
      <c r="F55" s="29"/>
      <c r="G55" s="81">
        <f t="shared" si="5"/>
        <v>11192</v>
      </c>
      <c r="H55" s="81">
        <f t="shared" si="4"/>
        <v>11207</v>
      </c>
      <c r="I55" s="64">
        <v>15</v>
      </c>
      <c r="J55" s="31" t="s">
        <v>123</v>
      </c>
    </row>
    <row r="56" spans="2:10" ht="39.75" customHeight="1">
      <c r="B56" s="7"/>
      <c r="C56" s="27"/>
      <c r="D56" s="35" t="s">
        <v>46</v>
      </c>
      <c r="E56" s="28" t="s">
        <v>37</v>
      </c>
      <c r="F56" s="29"/>
      <c r="G56" s="81">
        <f t="shared" si="5"/>
        <v>11208</v>
      </c>
      <c r="H56" s="81">
        <f t="shared" si="4"/>
        <v>11223</v>
      </c>
      <c r="I56" s="64">
        <v>15</v>
      </c>
      <c r="J56" s="31" t="s">
        <v>123</v>
      </c>
    </row>
    <row r="57" spans="2:10" ht="15.75" customHeight="1">
      <c r="B57" s="7"/>
      <c r="C57" s="15"/>
      <c r="D57" s="33" t="s">
        <v>57</v>
      </c>
      <c r="E57" s="38" t="s">
        <v>37</v>
      </c>
      <c r="F57" s="25"/>
      <c r="G57" s="81">
        <f t="shared" si="5"/>
        <v>11224</v>
      </c>
      <c r="H57" s="81">
        <f t="shared" si="4"/>
        <v>11254</v>
      </c>
      <c r="I57" s="64">
        <v>30</v>
      </c>
      <c r="J57" s="37" t="s">
        <v>95</v>
      </c>
    </row>
    <row r="58" spans="2:10" ht="104.25" customHeight="1">
      <c r="B58" s="7"/>
      <c r="C58" s="27"/>
      <c r="D58" s="87" t="s">
        <v>265</v>
      </c>
      <c r="E58" s="88" t="s">
        <v>38</v>
      </c>
      <c r="F58" s="91" t="s">
        <v>268</v>
      </c>
      <c r="G58" s="89">
        <f>G35+1000</f>
        <v>12000</v>
      </c>
      <c r="H58" s="89">
        <f>G58+(I58-1)*1000+255</f>
        <v>12255</v>
      </c>
      <c r="I58" s="68">
        <v>1</v>
      </c>
      <c r="J58" s="43" t="s">
        <v>116</v>
      </c>
    </row>
    <row r="59" spans="2:10" ht="77.25" customHeight="1">
      <c r="B59" s="7"/>
      <c r="C59" s="27"/>
      <c r="D59" s="41" t="s">
        <v>143</v>
      </c>
      <c r="E59" s="45" t="s">
        <v>37</v>
      </c>
      <c r="F59" s="42"/>
      <c r="G59" s="84">
        <f>G58+I58*1000</f>
        <v>13000</v>
      </c>
      <c r="H59" s="84">
        <f>G59+(I59-1)*1000+255</f>
        <v>13255</v>
      </c>
      <c r="I59" s="68">
        <v>1</v>
      </c>
      <c r="J59" s="43" t="s">
        <v>84</v>
      </c>
    </row>
    <row r="60" spans="2:10" ht="15.75">
      <c r="B60" s="7"/>
      <c r="C60" s="21" t="s">
        <v>101</v>
      </c>
      <c r="D60" s="21"/>
      <c r="E60" s="22" t="s">
        <v>37</v>
      </c>
      <c r="F60" s="23"/>
      <c r="G60" s="79">
        <f>G59+I59*1000</f>
        <v>14000</v>
      </c>
      <c r="H60" s="79">
        <f>G60+(I60-1)*1000+255</f>
        <v>14255</v>
      </c>
      <c r="I60" s="67">
        <v>1</v>
      </c>
      <c r="J60" s="47" t="s">
        <v>102</v>
      </c>
    </row>
    <row r="61" spans="2:10" ht="47.25">
      <c r="B61" s="7"/>
      <c r="C61" s="21" t="s">
        <v>270</v>
      </c>
      <c r="D61" s="21"/>
      <c r="E61" s="22" t="s">
        <v>37</v>
      </c>
      <c r="F61" s="23"/>
      <c r="G61" s="79">
        <f>G60+I60*1000</f>
        <v>15000</v>
      </c>
      <c r="H61" s="79">
        <f>G61+(I61-1)*1000+255</f>
        <v>15255</v>
      </c>
      <c r="I61" s="67">
        <v>1</v>
      </c>
      <c r="J61" s="47" t="s">
        <v>269</v>
      </c>
    </row>
    <row r="62" spans="2:10" ht="31.5">
      <c r="B62" s="7"/>
      <c r="C62" s="21" t="s">
        <v>105</v>
      </c>
      <c r="D62" s="21"/>
      <c r="E62" s="22" t="s">
        <v>37</v>
      </c>
      <c r="F62" s="23"/>
      <c r="G62" s="79">
        <f>G61+I61*1000</f>
        <v>16000</v>
      </c>
      <c r="H62" s="79">
        <f>G62+(I62-1)*1000+255</f>
        <v>31255</v>
      </c>
      <c r="I62" s="67">
        <v>16</v>
      </c>
      <c r="J62" s="47" t="s">
        <v>103</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10.xml><?xml version="1.0" encoding="utf-8"?>
<worksheet xmlns="http://schemas.openxmlformats.org/spreadsheetml/2006/main" xmlns:r="http://schemas.openxmlformats.org/officeDocument/2006/relationships">
  <dimension ref="B2:O38"/>
  <sheetViews>
    <sheetView zoomScalePageLayoutView="0" workbookViewId="0" topLeftCell="A1">
      <selection activeCell="N9" sqref="N9"/>
    </sheetView>
  </sheetViews>
  <sheetFormatPr defaultColWidth="11.421875" defaultRowHeight="15"/>
  <sheetData>
    <row r="2" spans="2:15" ht="15">
      <c r="B2" s="97" t="s">
        <v>249</v>
      </c>
      <c r="C2" s="98"/>
      <c r="D2" s="98"/>
      <c r="E2" s="98"/>
      <c r="F2" s="98"/>
      <c r="G2" s="98"/>
      <c r="H2" s="98"/>
      <c r="I2" s="98"/>
      <c r="J2" s="98"/>
      <c r="K2" s="98"/>
      <c r="L2" s="98"/>
      <c r="M2" s="98"/>
      <c r="N2" s="98"/>
      <c r="O2" s="98"/>
    </row>
    <row r="3" spans="2:15" ht="15">
      <c r="B3" s="98"/>
      <c r="C3" s="98"/>
      <c r="D3" s="98"/>
      <c r="E3" s="98"/>
      <c r="F3" s="98"/>
      <c r="G3" s="98"/>
      <c r="H3" s="98"/>
      <c r="I3" s="98"/>
      <c r="J3" s="98"/>
      <c r="K3" s="98"/>
      <c r="L3" s="98"/>
      <c r="M3" s="98"/>
      <c r="N3" s="98"/>
      <c r="O3" s="98"/>
    </row>
    <row r="4" spans="2:15" ht="15">
      <c r="B4" s="98"/>
      <c r="C4" s="98"/>
      <c r="D4" s="98"/>
      <c r="E4" s="98"/>
      <c r="F4" s="98"/>
      <c r="G4" s="98"/>
      <c r="H4" s="98"/>
      <c r="I4" s="98"/>
      <c r="J4" s="98"/>
      <c r="K4" s="98"/>
      <c r="L4" s="98"/>
      <c r="M4" s="98"/>
      <c r="N4" s="98"/>
      <c r="O4" s="98"/>
    </row>
    <row r="6" spans="2:13" ht="15">
      <c r="B6" s="58"/>
      <c r="C6" s="58"/>
      <c r="D6" s="58"/>
      <c r="E6" s="58"/>
      <c r="F6" s="58"/>
      <c r="G6" s="58"/>
      <c r="H6" s="58"/>
      <c r="I6" s="58"/>
      <c r="J6" s="58"/>
      <c r="K6" s="58"/>
      <c r="L6" s="58"/>
      <c r="M6" s="58"/>
    </row>
    <row r="7" spans="2:13" ht="15">
      <c r="B7" s="58"/>
      <c r="C7" s="58"/>
      <c r="D7" s="58"/>
      <c r="E7" s="58"/>
      <c r="F7" s="58"/>
      <c r="G7" s="58"/>
      <c r="H7" s="58"/>
      <c r="I7" s="58"/>
      <c r="J7" s="58"/>
      <c r="K7" s="58"/>
      <c r="L7" s="58"/>
      <c r="M7" s="58"/>
    </row>
    <row r="8" spans="2:13" ht="15">
      <c r="B8" s="58"/>
      <c r="C8" s="58" t="s">
        <v>126</v>
      </c>
      <c r="D8" s="58"/>
      <c r="E8" s="58"/>
      <c r="F8" s="58"/>
      <c r="G8" s="58"/>
      <c r="H8" s="58"/>
      <c r="I8" s="58"/>
      <c r="J8" s="58"/>
      <c r="K8" s="58"/>
      <c r="L8" s="58"/>
      <c r="M8" s="58"/>
    </row>
    <row r="9" spans="2:13" ht="15">
      <c r="B9" s="58"/>
      <c r="C9" s="58" t="s">
        <v>124</v>
      </c>
      <c r="D9" s="58"/>
      <c r="E9" s="58"/>
      <c r="F9" s="58"/>
      <c r="G9" s="58"/>
      <c r="H9" s="58"/>
      <c r="I9" s="58"/>
      <c r="J9" s="58"/>
      <c r="K9" s="58"/>
      <c r="L9" s="58"/>
      <c r="M9" s="58"/>
    </row>
    <row r="10" spans="2:13" ht="15">
      <c r="B10" s="58"/>
      <c r="C10" s="58" t="s">
        <v>125</v>
      </c>
      <c r="D10" s="58"/>
      <c r="E10" s="58"/>
      <c r="F10" s="58"/>
      <c r="G10" s="58"/>
      <c r="H10" s="58"/>
      <c r="I10" s="58"/>
      <c r="J10" s="58"/>
      <c r="K10" s="58"/>
      <c r="L10" s="58"/>
      <c r="M10" s="58"/>
    </row>
    <row r="11" spans="2:13" ht="15">
      <c r="B11" s="58"/>
      <c r="C11" s="58"/>
      <c r="D11" s="58"/>
      <c r="E11" s="58"/>
      <c r="F11" s="58"/>
      <c r="G11" s="58"/>
      <c r="H11" s="58"/>
      <c r="I11" s="58"/>
      <c r="J11" s="58"/>
      <c r="K11" s="58"/>
      <c r="L11" s="58"/>
      <c r="M11" s="58"/>
    </row>
    <row r="12" spans="2:13" ht="15">
      <c r="B12" s="58"/>
      <c r="C12" s="58"/>
      <c r="D12" s="58"/>
      <c r="E12" s="58"/>
      <c r="F12" s="58"/>
      <c r="G12" s="58"/>
      <c r="H12" s="58"/>
      <c r="I12" s="58"/>
      <c r="J12" s="58"/>
      <c r="K12" s="58"/>
      <c r="L12" s="58"/>
      <c r="M12" s="58"/>
    </row>
    <row r="13" spans="2:13" ht="15">
      <c r="B13" s="58"/>
      <c r="C13" s="58"/>
      <c r="D13" s="58"/>
      <c r="E13" s="10" t="s">
        <v>9</v>
      </c>
      <c r="F13" s="58"/>
      <c r="G13" s="58"/>
      <c r="H13" s="58"/>
      <c r="I13" s="58"/>
      <c r="J13" s="10" t="s">
        <v>8</v>
      </c>
      <c r="K13" s="58"/>
      <c r="L13" s="58"/>
      <c r="M13" s="58"/>
    </row>
    <row r="14" spans="2:13" ht="15">
      <c r="B14" s="58"/>
      <c r="C14" s="58"/>
      <c r="D14" s="58"/>
      <c r="E14" s="10"/>
      <c r="F14" s="10"/>
      <c r="G14" s="58"/>
      <c r="H14" s="58"/>
      <c r="I14" s="58"/>
      <c r="J14" s="58"/>
      <c r="K14" s="58"/>
      <c r="L14" s="58"/>
      <c r="M14" s="58"/>
    </row>
    <row r="15" spans="2:13" ht="15">
      <c r="B15" s="58"/>
      <c r="C15" s="58"/>
      <c r="D15" s="58"/>
      <c r="E15" s="58"/>
      <c r="F15" s="10"/>
      <c r="G15" s="58"/>
      <c r="H15" s="58"/>
      <c r="I15" s="58"/>
      <c r="J15" s="58"/>
      <c r="K15" s="58"/>
      <c r="L15" s="58"/>
      <c r="M15" s="58"/>
    </row>
    <row r="16" spans="2:13" ht="15">
      <c r="B16" s="58"/>
      <c r="C16" s="58"/>
      <c r="D16" s="58"/>
      <c r="E16" s="58"/>
      <c r="F16" s="58"/>
      <c r="G16" s="58"/>
      <c r="H16" s="58"/>
      <c r="I16" s="58"/>
      <c r="J16" s="58"/>
      <c r="K16" s="58"/>
      <c r="L16" s="58"/>
      <c r="M16" s="58"/>
    </row>
    <row r="17" spans="2:13" ht="15">
      <c r="B17" s="58"/>
      <c r="C17" s="58"/>
      <c r="D17" s="58"/>
      <c r="E17" s="58"/>
      <c r="F17" s="58"/>
      <c r="G17" s="58"/>
      <c r="H17" s="58"/>
      <c r="I17" s="58"/>
      <c r="J17" s="58"/>
      <c r="K17" s="58"/>
      <c r="L17" s="58"/>
      <c r="M17" s="58"/>
    </row>
    <row r="18" spans="2:13" ht="15">
      <c r="B18" s="58"/>
      <c r="C18" s="58"/>
      <c r="D18" s="58"/>
      <c r="E18" s="58"/>
      <c r="F18" s="58"/>
      <c r="G18" s="58"/>
      <c r="H18" s="58"/>
      <c r="I18" s="58"/>
      <c r="J18" s="58"/>
      <c r="K18" s="58"/>
      <c r="L18" s="58"/>
      <c r="M18" s="58"/>
    </row>
    <row r="19" spans="2:13" ht="15">
      <c r="B19" s="58"/>
      <c r="C19" s="58"/>
      <c r="D19" s="58"/>
      <c r="E19" s="58"/>
      <c r="F19" s="58"/>
      <c r="G19" s="58"/>
      <c r="H19" s="58"/>
      <c r="I19" s="58"/>
      <c r="J19" s="58"/>
      <c r="K19" s="58"/>
      <c r="L19" s="58"/>
      <c r="M19" s="58"/>
    </row>
    <row r="20" spans="2:13" ht="15">
      <c r="B20" s="58"/>
      <c r="C20" s="58"/>
      <c r="D20" s="58"/>
      <c r="E20" s="58"/>
      <c r="F20" s="58"/>
      <c r="G20" s="58"/>
      <c r="H20" s="58"/>
      <c r="I20" s="58"/>
      <c r="J20" s="58"/>
      <c r="K20" s="58"/>
      <c r="L20" s="58"/>
      <c r="M20" s="58"/>
    </row>
    <row r="21" spans="2:13" ht="15">
      <c r="B21" s="58"/>
      <c r="C21" s="58"/>
      <c r="D21" s="58"/>
      <c r="E21" s="58"/>
      <c r="F21" s="58"/>
      <c r="G21" s="58"/>
      <c r="H21" s="58"/>
      <c r="I21" s="58"/>
      <c r="J21" s="58"/>
      <c r="K21" s="58"/>
      <c r="L21" s="58"/>
      <c r="M21" s="58"/>
    </row>
    <row r="22" spans="2:13" ht="15">
      <c r="B22" s="58"/>
      <c r="C22" s="58"/>
      <c r="D22" s="58"/>
      <c r="E22" s="58"/>
      <c r="F22" s="58"/>
      <c r="G22" s="58"/>
      <c r="H22" s="58"/>
      <c r="I22" s="58"/>
      <c r="J22" s="58"/>
      <c r="K22" s="58"/>
      <c r="L22" s="58"/>
      <c r="M22" s="58"/>
    </row>
    <row r="23" spans="2:13" ht="15">
      <c r="B23" s="58"/>
      <c r="C23" s="58"/>
      <c r="D23" s="58"/>
      <c r="E23" s="58"/>
      <c r="F23" s="58"/>
      <c r="G23" s="58"/>
      <c r="H23" s="58"/>
      <c r="I23" s="58"/>
      <c r="J23" s="58"/>
      <c r="K23" s="58"/>
      <c r="L23" s="58"/>
      <c r="M23" s="58"/>
    </row>
    <row r="24" spans="2:13" ht="15">
      <c r="B24" s="58"/>
      <c r="C24" s="58"/>
      <c r="D24" s="58"/>
      <c r="E24" s="58"/>
      <c r="F24" s="58"/>
      <c r="G24" s="58"/>
      <c r="H24" s="58"/>
      <c r="I24" s="58"/>
      <c r="J24" s="58"/>
      <c r="K24" s="58"/>
      <c r="L24" s="58"/>
      <c r="M24" s="58"/>
    </row>
    <row r="25" spans="2:13" ht="15">
      <c r="B25" s="58"/>
      <c r="C25" s="58"/>
      <c r="D25" s="58"/>
      <c r="E25" s="58"/>
      <c r="F25" s="58"/>
      <c r="G25" s="58"/>
      <c r="H25" s="58"/>
      <c r="I25" s="58"/>
      <c r="J25" s="58"/>
      <c r="K25" s="58"/>
      <c r="L25" s="58"/>
      <c r="M25" s="58"/>
    </row>
    <row r="26" spans="2:13" ht="15">
      <c r="B26" s="58"/>
      <c r="C26" s="58"/>
      <c r="D26" s="58"/>
      <c r="E26" s="58"/>
      <c r="F26" s="10"/>
      <c r="G26" s="58"/>
      <c r="H26" s="58"/>
      <c r="I26" s="58"/>
      <c r="J26" s="10"/>
      <c r="K26" s="58"/>
      <c r="L26" s="58"/>
      <c r="M26" s="58"/>
    </row>
    <row r="27" spans="2:13" ht="15">
      <c r="B27" s="58"/>
      <c r="C27" s="58"/>
      <c r="D27" s="58"/>
      <c r="E27" s="58"/>
      <c r="F27" s="11" t="s">
        <v>8</v>
      </c>
      <c r="G27" s="58"/>
      <c r="H27" s="58"/>
      <c r="I27" s="58"/>
      <c r="J27" s="10" t="s">
        <v>8</v>
      </c>
      <c r="K27" s="58"/>
      <c r="L27" s="58"/>
      <c r="M27" s="58"/>
    </row>
    <row r="28" spans="2:13" ht="15">
      <c r="B28" s="58"/>
      <c r="C28" s="58"/>
      <c r="D28" s="58"/>
      <c r="E28" s="58"/>
      <c r="F28" s="58"/>
      <c r="G28" s="58"/>
      <c r="H28" s="58"/>
      <c r="I28" s="58"/>
      <c r="J28" s="58"/>
      <c r="K28" s="58"/>
      <c r="L28" s="58"/>
      <c r="M28" s="58"/>
    </row>
    <row r="29" spans="2:13" ht="15">
      <c r="B29" s="58"/>
      <c r="C29" s="58"/>
      <c r="D29" s="58"/>
      <c r="E29" s="58"/>
      <c r="F29" s="58"/>
      <c r="G29" s="58"/>
      <c r="H29" s="58"/>
      <c r="I29" s="58"/>
      <c r="J29" s="58"/>
      <c r="K29" s="58"/>
      <c r="L29" s="58"/>
      <c r="M29" s="58"/>
    </row>
    <row r="30" spans="2:13" ht="15">
      <c r="B30" s="58"/>
      <c r="C30" s="58"/>
      <c r="D30" s="58"/>
      <c r="E30" s="58"/>
      <c r="F30" s="58"/>
      <c r="G30" s="58"/>
      <c r="H30" s="58"/>
      <c r="I30" s="58"/>
      <c r="J30" s="58"/>
      <c r="K30" s="58"/>
      <c r="L30" s="58"/>
      <c r="M30" s="58"/>
    </row>
    <row r="31" spans="2:13" ht="15">
      <c r="B31" s="58"/>
      <c r="C31" s="58"/>
      <c r="D31" s="58"/>
      <c r="E31" s="58"/>
      <c r="F31" s="58"/>
      <c r="G31" s="58"/>
      <c r="H31" s="58"/>
      <c r="I31" s="58"/>
      <c r="J31" s="58"/>
      <c r="K31" s="58"/>
      <c r="L31" s="58"/>
      <c r="M31" s="58"/>
    </row>
    <row r="32" spans="2:13" ht="15">
      <c r="B32" s="58"/>
      <c r="C32" s="58"/>
      <c r="D32" s="58"/>
      <c r="E32" s="58"/>
      <c r="F32" s="58"/>
      <c r="G32" s="58"/>
      <c r="H32" s="58"/>
      <c r="I32" s="58"/>
      <c r="J32" s="58"/>
      <c r="K32" s="58"/>
      <c r="L32" s="58"/>
      <c r="M32" s="58"/>
    </row>
    <row r="33" spans="2:13" ht="15">
      <c r="B33" s="58"/>
      <c r="C33" s="58"/>
      <c r="D33" s="58"/>
      <c r="E33" s="58"/>
      <c r="F33" s="58"/>
      <c r="G33" s="58"/>
      <c r="H33" s="58"/>
      <c r="I33" s="58"/>
      <c r="J33" s="58"/>
      <c r="K33" s="58"/>
      <c r="L33" s="58"/>
      <c r="M33" s="58"/>
    </row>
    <row r="34" spans="2:13" ht="15">
      <c r="B34" s="58"/>
      <c r="C34" s="58"/>
      <c r="D34" s="58"/>
      <c r="E34" s="58"/>
      <c r="F34" s="58"/>
      <c r="G34" s="58"/>
      <c r="H34" s="58"/>
      <c r="I34" s="58"/>
      <c r="J34" s="58"/>
      <c r="K34" s="58"/>
      <c r="L34" s="58"/>
      <c r="M34" s="58"/>
    </row>
    <row r="35" spans="2:13" ht="15">
      <c r="B35" s="58"/>
      <c r="C35" s="58"/>
      <c r="D35" s="58"/>
      <c r="E35" s="58"/>
      <c r="F35" s="58"/>
      <c r="G35" s="58"/>
      <c r="H35" s="58"/>
      <c r="I35" s="58"/>
      <c r="J35" s="58"/>
      <c r="K35" s="58"/>
      <c r="L35" s="58"/>
      <c r="M35" s="58"/>
    </row>
    <row r="36" spans="2:13" ht="15">
      <c r="B36" s="58"/>
      <c r="C36" s="58"/>
      <c r="D36" s="58" t="s">
        <v>10</v>
      </c>
      <c r="E36" s="58"/>
      <c r="F36" s="58"/>
      <c r="G36" s="58"/>
      <c r="H36" s="58"/>
      <c r="I36" s="58"/>
      <c r="J36" s="58"/>
      <c r="K36" s="58"/>
      <c r="L36" s="58"/>
      <c r="M36" s="58"/>
    </row>
    <row r="37" spans="2:13" ht="15">
      <c r="B37" s="58"/>
      <c r="C37" s="58"/>
      <c r="D37" s="58" t="s">
        <v>11</v>
      </c>
      <c r="E37" s="58"/>
      <c r="F37" s="58"/>
      <c r="G37" s="58"/>
      <c r="H37" s="58"/>
      <c r="I37" s="58"/>
      <c r="J37" s="58"/>
      <c r="K37" s="58"/>
      <c r="L37" s="58"/>
      <c r="M37" s="58"/>
    </row>
    <row r="38" spans="2:13" ht="15">
      <c r="B38" s="58"/>
      <c r="C38" s="58"/>
      <c r="D38" s="58"/>
      <c r="E38" s="58"/>
      <c r="F38" s="58"/>
      <c r="G38" s="58"/>
      <c r="H38" s="58"/>
      <c r="I38" s="58"/>
      <c r="J38" s="58"/>
      <c r="K38" s="58"/>
      <c r="L38" s="58"/>
      <c r="M38" s="58"/>
    </row>
  </sheetData>
  <sheetProtection/>
  <mergeCells count="1">
    <mergeCell ref="B2:O4"/>
  </mergeCells>
  <printOptions/>
  <pageMargins left="0.7" right="0.7" top="0.787401575" bottom="0.7874015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L44"/>
  <sheetViews>
    <sheetView zoomScale="150" zoomScaleNormal="150" zoomScalePageLayoutView="0" workbookViewId="0" topLeftCell="A1">
      <selection activeCell="G33" sqref="G33"/>
    </sheetView>
  </sheetViews>
  <sheetFormatPr defaultColWidth="11.421875" defaultRowHeight="13.5" customHeight="1"/>
  <cols>
    <col min="6" max="6" width="11.421875" style="0" customWidth="1"/>
  </cols>
  <sheetData>
    <row r="1" spans="2:12" ht="13.5" customHeight="1">
      <c r="B1" s="76"/>
      <c r="C1" s="76"/>
      <c r="D1" s="77" t="s">
        <v>7</v>
      </c>
      <c r="E1" s="77"/>
      <c r="F1" s="76"/>
      <c r="G1" s="76"/>
      <c r="H1" s="76"/>
      <c r="I1" s="76"/>
      <c r="J1" s="76"/>
      <c r="K1" s="76"/>
      <c r="L1" s="76"/>
    </row>
    <row r="2" spans="2:12" ht="13.5" customHeight="1">
      <c r="B2" s="77" t="s">
        <v>13</v>
      </c>
      <c r="C2" s="77"/>
      <c r="D2" s="77"/>
      <c r="E2" s="76"/>
      <c r="F2" s="76"/>
      <c r="G2" s="76"/>
      <c r="H2" s="76"/>
      <c r="I2" s="76"/>
      <c r="J2" s="76"/>
      <c r="K2" s="76"/>
      <c r="L2" s="76"/>
    </row>
    <row r="3" spans="2:4" s="58" customFormat="1" ht="13.5" customHeight="1">
      <c r="B3" s="9"/>
      <c r="C3" s="9"/>
      <c r="D3" s="9"/>
    </row>
    <row r="4" spans="2:4" s="58" customFormat="1" ht="13.5" customHeight="1">
      <c r="B4" s="9"/>
      <c r="C4" s="9"/>
      <c r="D4" s="9"/>
    </row>
    <row r="5" spans="4:5" ht="13.5" customHeight="1">
      <c r="D5" s="8"/>
      <c r="E5" s="8" t="s">
        <v>12</v>
      </c>
    </row>
    <row r="13" spans="4:9" ht="13.5" customHeight="1">
      <c r="D13" s="10"/>
      <c r="I13" s="10"/>
    </row>
    <row r="14" spans="4:5" ht="13.5" customHeight="1">
      <c r="D14" s="10"/>
      <c r="E14" s="10"/>
    </row>
    <row r="15" ht="13.5" customHeight="1">
      <c r="E15" s="10"/>
    </row>
    <row r="26" spans="5:9" ht="13.5" customHeight="1">
      <c r="E26" s="10"/>
      <c r="I26" s="10"/>
    </row>
    <row r="27" spans="5:9" ht="13.5" customHeight="1">
      <c r="E27" s="11"/>
      <c r="I27" s="10"/>
    </row>
    <row r="37" ht="13.5" customHeight="1">
      <c r="E37" t="s">
        <v>14</v>
      </c>
    </row>
    <row r="39" ht="13.5" customHeight="1">
      <c r="E39" t="s">
        <v>15</v>
      </c>
    </row>
    <row r="42" ht="13.5" customHeight="1">
      <c r="E42" t="s">
        <v>16</v>
      </c>
    </row>
    <row r="44" ht="13.5" customHeight="1">
      <c r="E44" t="s">
        <v>17</v>
      </c>
    </row>
  </sheetData>
  <sheetProtection/>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2:AE45"/>
  <sheetViews>
    <sheetView zoomScalePageLayoutView="0" workbookViewId="0" topLeftCell="A1">
      <selection activeCell="Q9" sqref="Q9"/>
    </sheetView>
  </sheetViews>
  <sheetFormatPr defaultColWidth="11.421875" defaultRowHeight="15"/>
  <sheetData>
    <row r="2" spans="2:16" ht="15">
      <c r="B2" s="97" t="s">
        <v>250</v>
      </c>
      <c r="C2" s="98"/>
      <c r="D2" s="98"/>
      <c r="E2" s="98"/>
      <c r="F2" s="98"/>
      <c r="G2" s="98"/>
      <c r="H2" s="98"/>
      <c r="I2" s="98"/>
      <c r="J2" s="98"/>
      <c r="K2" s="98"/>
      <c r="L2" s="98"/>
      <c r="M2" s="98"/>
      <c r="N2" s="98"/>
      <c r="O2" s="98"/>
      <c r="P2" s="98"/>
    </row>
    <row r="3" spans="2:16" ht="15">
      <c r="B3" s="98"/>
      <c r="C3" s="98"/>
      <c r="D3" s="98"/>
      <c r="E3" s="98"/>
      <c r="F3" s="98"/>
      <c r="G3" s="98"/>
      <c r="H3" s="98"/>
      <c r="I3" s="98"/>
      <c r="J3" s="98"/>
      <c r="K3" s="98"/>
      <c r="L3" s="98"/>
      <c r="M3" s="98"/>
      <c r="N3" s="98"/>
      <c r="O3" s="98"/>
      <c r="P3" s="98"/>
    </row>
    <row r="5" spans="2:31" ht="23.25">
      <c r="B5" s="58" t="s">
        <v>20</v>
      </c>
      <c r="C5" s="58"/>
      <c r="D5" s="9"/>
      <c r="E5" s="9"/>
      <c r="F5" s="58"/>
      <c r="G5" s="58"/>
      <c r="H5" s="58"/>
      <c r="I5" s="58"/>
      <c r="J5" s="58"/>
      <c r="K5" s="58" t="s">
        <v>21</v>
      </c>
      <c r="L5" s="58"/>
      <c r="M5" s="58"/>
      <c r="N5" s="58"/>
      <c r="O5" s="58"/>
      <c r="P5" s="58"/>
      <c r="Q5" s="58"/>
      <c r="R5" s="58"/>
      <c r="S5" s="58"/>
      <c r="T5" s="58"/>
      <c r="U5" s="58"/>
      <c r="V5" s="58"/>
      <c r="W5" s="58"/>
      <c r="X5" s="58"/>
      <c r="Y5" s="58"/>
      <c r="Z5" s="58"/>
      <c r="AA5" s="58"/>
      <c r="AB5" s="58"/>
      <c r="AC5" s="58"/>
      <c r="AD5" s="58"/>
      <c r="AE5" s="58"/>
    </row>
    <row r="6" spans="2:31" ht="23.25">
      <c r="B6" s="58" t="s">
        <v>29</v>
      </c>
      <c r="C6" s="58"/>
      <c r="D6" s="9"/>
      <c r="E6" s="9"/>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2:31" ht="18.75">
      <c r="B7" s="58"/>
      <c r="C7" s="8"/>
      <c r="D7" s="8"/>
      <c r="E7" s="8"/>
      <c r="F7" s="8"/>
      <c r="G7" s="58"/>
      <c r="H7" s="58"/>
      <c r="I7" s="58"/>
      <c r="J7" s="58"/>
      <c r="K7" s="58"/>
      <c r="L7" s="58"/>
      <c r="M7" s="58"/>
      <c r="N7" s="58"/>
      <c r="O7" s="58"/>
      <c r="P7" s="58"/>
      <c r="Q7" s="58"/>
      <c r="R7" s="58"/>
      <c r="S7" s="58"/>
      <c r="T7" s="58"/>
      <c r="U7" s="58"/>
      <c r="V7" s="58"/>
      <c r="W7" s="58"/>
      <c r="X7" s="58"/>
      <c r="Y7" s="58"/>
      <c r="Z7" s="58"/>
      <c r="AA7" s="58"/>
      <c r="AB7" s="58"/>
      <c r="AC7" s="58"/>
      <c r="AD7" s="58"/>
      <c r="AE7" s="58"/>
    </row>
    <row r="8" spans="2:31" ht="15">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2:31" ht="15">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row>
    <row r="10" spans="2:31" ht="15">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row>
    <row r="11" spans="2:31" ht="15">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row>
    <row r="12" spans="2:31" ht="15">
      <c r="B12" s="58"/>
      <c r="C12" s="58" t="s">
        <v>22</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row>
    <row r="13" spans="2:31" ht="15">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2:31" ht="15">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row>
    <row r="15" spans="2:31" ht="15">
      <c r="B15" s="58"/>
      <c r="C15" s="58"/>
      <c r="D15" s="58"/>
      <c r="E15" s="10"/>
      <c r="F15" s="58"/>
      <c r="G15" s="58"/>
      <c r="H15" s="58"/>
      <c r="I15" s="58"/>
      <c r="J15" s="10"/>
      <c r="K15" s="58"/>
      <c r="L15" s="58"/>
      <c r="M15" s="58"/>
      <c r="N15" s="58"/>
      <c r="O15" s="58"/>
      <c r="P15" s="58"/>
      <c r="Q15" s="58"/>
      <c r="R15" s="58"/>
      <c r="S15" s="58"/>
      <c r="T15" s="58"/>
      <c r="U15" s="58"/>
      <c r="V15" s="58"/>
      <c r="W15" s="58"/>
      <c r="X15" s="58"/>
      <c r="Y15" s="58"/>
      <c r="Z15" s="58"/>
      <c r="AA15" s="58"/>
      <c r="AB15" s="58"/>
      <c r="AC15" s="58"/>
      <c r="AD15" s="58"/>
      <c r="AE15" s="58"/>
    </row>
    <row r="16" spans="2:31" ht="15">
      <c r="B16" s="58"/>
      <c r="C16" s="58"/>
      <c r="D16" s="58"/>
      <c r="E16" s="10"/>
      <c r="F16" s="10"/>
      <c r="G16" s="58"/>
      <c r="H16" s="58"/>
      <c r="I16" s="58"/>
      <c r="J16" s="58"/>
      <c r="K16" s="58"/>
      <c r="L16" s="58"/>
      <c r="M16" s="58"/>
      <c r="N16" s="58" t="s">
        <v>18</v>
      </c>
      <c r="O16" s="58"/>
      <c r="P16" s="58"/>
      <c r="Q16" s="58"/>
      <c r="R16" s="58"/>
      <c r="S16" s="58"/>
      <c r="T16" s="58"/>
      <c r="U16" s="58"/>
      <c r="V16" s="58"/>
      <c r="W16" s="58"/>
      <c r="X16" s="58"/>
      <c r="Y16" s="58"/>
      <c r="Z16" s="58"/>
      <c r="AA16" s="58"/>
      <c r="AB16" s="58"/>
      <c r="AC16" s="58"/>
      <c r="AD16" s="58"/>
      <c r="AE16" s="58"/>
    </row>
    <row r="17" spans="2:31" ht="15">
      <c r="B17" s="58"/>
      <c r="C17" s="58"/>
      <c r="D17" s="58"/>
      <c r="E17" s="58"/>
      <c r="F17" s="10"/>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row>
    <row r="18" spans="2:31" ht="15">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2:31" ht="15">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2:31" ht="15">
      <c r="B20" s="58"/>
      <c r="C20" s="58"/>
      <c r="D20" s="58"/>
      <c r="E20" s="58"/>
      <c r="F20" s="58"/>
      <c r="G20" s="58"/>
      <c r="H20" s="58" t="s">
        <v>23</v>
      </c>
      <c r="I20" s="58"/>
      <c r="J20" s="58"/>
      <c r="K20" s="58"/>
      <c r="L20" s="58"/>
      <c r="M20" s="58"/>
      <c r="N20" s="58"/>
      <c r="O20" s="58"/>
      <c r="P20" s="58"/>
      <c r="Q20" s="58"/>
      <c r="R20" s="58"/>
      <c r="S20" s="58"/>
      <c r="T20" s="58"/>
      <c r="U20" s="58"/>
      <c r="V20" s="58"/>
      <c r="W20" s="58"/>
      <c r="X20" s="58"/>
      <c r="Y20" s="58"/>
      <c r="Z20" s="58"/>
      <c r="AA20" s="58"/>
      <c r="AB20" s="58"/>
      <c r="AC20" s="58"/>
      <c r="AD20" s="58"/>
      <c r="AE20" s="58"/>
    </row>
    <row r="21" spans="2:31" ht="15">
      <c r="B21" s="58"/>
      <c r="C21" s="58"/>
      <c r="D21" s="58"/>
      <c r="E21" s="58"/>
      <c r="F21" s="58"/>
      <c r="G21" s="58"/>
      <c r="H21" s="58" t="s">
        <v>25</v>
      </c>
      <c r="I21" s="58"/>
      <c r="J21" s="58"/>
      <c r="K21" s="58"/>
      <c r="L21" s="58"/>
      <c r="M21" s="58"/>
      <c r="N21" s="58"/>
      <c r="O21" s="58"/>
      <c r="P21" s="58"/>
      <c r="Q21" s="58"/>
      <c r="R21" s="58"/>
      <c r="S21" s="58"/>
      <c r="T21" s="58"/>
      <c r="U21" s="58"/>
      <c r="V21" s="58"/>
      <c r="W21" s="58"/>
      <c r="X21" s="58"/>
      <c r="Y21" s="58"/>
      <c r="Z21" s="58"/>
      <c r="AA21" s="58"/>
      <c r="AB21" s="58"/>
      <c r="AC21" s="58"/>
      <c r="AD21" s="58"/>
      <c r="AE21" s="58"/>
    </row>
    <row r="22" spans="2:31" ht="15">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row>
    <row r="23" spans="2:31" ht="15">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2:31" ht="15">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2:31" ht="15">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2:31" ht="15">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row r="27" spans="2:31" ht="15">
      <c r="B27" s="58"/>
      <c r="C27" s="58"/>
      <c r="D27" s="58"/>
      <c r="E27" s="58"/>
      <c r="F27" s="58"/>
      <c r="G27" s="58"/>
      <c r="H27" s="58"/>
      <c r="I27" s="58"/>
      <c r="J27" s="58"/>
      <c r="K27" s="58"/>
      <c r="L27" s="58"/>
      <c r="M27" s="58"/>
      <c r="N27" s="58" t="s">
        <v>19</v>
      </c>
      <c r="O27" s="58"/>
      <c r="P27" s="58"/>
      <c r="Q27" s="58"/>
      <c r="R27" s="58"/>
      <c r="S27" s="58"/>
      <c r="T27" s="58"/>
      <c r="U27" s="58"/>
      <c r="V27" s="58"/>
      <c r="W27" s="58"/>
      <c r="X27" s="58"/>
      <c r="Y27" s="58"/>
      <c r="Z27" s="58"/>
      <c r="AA27" s="58"/>
      <c r="AB27" s="58"/>
      <c r="AC27" s="58"/>
      <c r="AD27" s="58"/>
      <c r="AE27" s="58"/>
    </row>
    <row r="28" spans="2:31" ht="15">
      <c r="B28" s="58"/>
      <c r="C28" s="58"/>
      <c r="D28" s="58"/>
      <c r="E28" s="58"/>
      <c r="F28" s="10"/>
      <c r="G28" s="58"/>
      <c r="H28" s="58"/>
      <c r="I28" s="58"/>
      <c r="J28" s="10"/>
      <c r="K28" s="58"/>
      <c r="L28" s="58"/>
      <c r="M28" s="58"/>
      <c r="N28" s="58"/>
      <c r="O28" s="58"/>
      <c r="P28" s="58"/>
      <c r="Q28" s="58"/>
      <c r="R28" s="58"/>
      <c r="S28" s="58"/>
      <c r="T28" s="58"/>
      <c r="U28" s="58"/>
      <c r="V28" s="58"/>
      <c r="W28" s="58"/>
      <c r="X28" s="58"/>
      <c r="Y28" s="58"/>
      <c r="Z28" s="58"/>
      <c r="AA28" s="58"/>
      <c r="AB28" s="58"/>
      <c r="AC28" s="58"/>
      <c r="AD28" s="58"/>
      <c r="AE28" s="58"/>
    </row>
    <row r="29" spans="2:31" ht="15">
      <c r="B29" s="58"/>
      <c r="C29" s="58"/>
      <c r="D29" s="58"/>
      <c r="E29" s="58"/>
      <c r="F29" s="11"/>
      <c r="G29" s="58"/>
      <c r="H29" s="58"/>
      <c r="I29" s="58"/>
      <c r="J29" s="10"/>
      <c r="K29" s="58"/>
      <c r="L29" s="58"/>
      <c r="M29" s="58"/>
      <c r="N29" s="58"/>
      <c r="O29" s="58"/>
      <c r="P29" s="58"/>
      <c r="Q29" s="58"/>
      <c r="R29" s="58"/>
      <c r="S29" s="58"/>
      <c r="T29" s="58"/>
      <c r="U29" s="58"/>
      <c r="V29" s="58"/>
      <c r="W29" s="58"/>
      <c r="X29" s="58"/>
      <c r="Y29" s="58"/>
      <c r="Z29" s="58"/>
      <c r="AA29" s="58"/>
      <c r="AB29" s="58"/>
      <c r="AC29" s="58"/>
      <c r="AD29" s="58"/>
      <c r="AE29" s="58"/>
    </row>
    <row r="30" spans="2:31" ht="15">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2:31" ht="15">
      <c r="B31" s="58"/>
      <c r="C31" s="58" t="s">
        <v>28</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2:31" ht="15">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row>
    <row r="33" spans="2:31" ht="15">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2:31" ht="15">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2:31" ht="15">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2:31" ht="15">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row>
    <row r="37" spans="2:31" ht="15">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2:31" ht="15">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row>
    <row r="39" spans="2:31" ht="15">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2:31" ht="15">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2:31" ht="15">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row>
    <row r="42" spans="2:31" ht="15">
      <c r="B42" s="58"/>
      <c r="C42" s="58"/>
      <c r="D42" s="58"/>
      <c r="E42" s="58"/>
      <c r="F42" s="58" t="s">
        <v>27</v>
      </c>
      <c r="G42" s="58"/>
      <c r="H42" s="58"/>
      <c r="I42" s="58" t="s">
        <v>24</v>
      </c>
      <c r="J42" s="58"/>
      <c r="K42" s="58"/>
      <c r="L42" s="58"/>
      <c r="M42" s="58"/>
      <c r="N42" s="58"/>
      <c r="O42" s="58"/>
      <c r="P42" s="58"/>
      <c r="Q42" s="58"/>
      <c r="R42" s="58"/>
      <c r="S42" s="58"/>
      <c r="T42" s="58"/>
      <c r="U42" s="58"/>
      <c r="V42" s="58"/>
      <c r="W42" s="58"/>
      <c r="X42" s="58"/>
      <c r="Y42" s="58"/>
      <c r="Z42" s="58"/>
      <c r="AA42" s="58"/>
      <c r="AB42" s="58"/>
      <c r="AC42" s="58"/>
      <c r="AD42" s="58"/>
      <c r="AE42" s="58"/>
    </row>
    <row r="43" spans="2:31" ht="15">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2:31" ht="15">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row>
    <row r="45" spans="2:31" ht="15">
      <c r="B45" s="58"/>
      <c r="C45" s="58"/>
      <c r="D45" s="58"/>
      <c r="E45" s="12" t="s">
        <v>26</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row>
  </sheetData>
  <sheetProtection/>
  <mergeCells count="1">
    <mergeCell ref="B2:P3"/>
  </mergeCells>
  <printOptions/>
  <pageMargins left="0.7" right="0.7" top="0.787401575" bottom="0.7874015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2:P61"/>
  <sheetViews>
    <sheetView zoomScalePageLayoutView="0" workbookViewId="0" topLeftCell="A1">
      <selection activeCell="J65" sqref="J65"/>
    </sheetView>
  </sheetViews>
  <sheetFormatPr defaultColWidth="11.421875" defaultRowHeight="15"/>
  <sheetData>
    <row r="2" spans="2:16" ht="15">
      <c r="B2" s="98" t="s">
        <v>251</v>
      </c>
      <c r="C2" s="98"/>
      <c r="D2" s="98"/>
      <c r="E2" s="98"/>
      <c r="F2" s="98"/>
      <c r="G2" s="98"/>
      <c r="H2" s="98"/>
      <c r="I2" s="98"/>
      <c r="J2" s="98"/>
      <c r="K2" s="98"/>
      <c r="L2" s="98"/>
      <c r="M2" s="98"/>
      <c r="N2" s="98"/>
      <c r="O2" s="98"/>
      <c r="P2" s="98"/>
    </row>
    <row r="3" spans="2:16" ht="15">
      <c r="B3" s="98"/>
      <c r="C3" s="98"/>
      <c r="D3" s="98"/>
      <c r="E3" s="98"/>
      <c r="F3" s="98"/>
      <c r="G3" s="98"/>
      <c r="H3" s="98"/>
      <c r="I3" s="98"/>
      <c r="J3" s="98"/>
      <c r="K3" s="98"/>
      <c r="L3" s="98"/>
      <c r="M3" s="98"/>
      <c r="N3" s="98"/>
      <c r="O3" s="98"/>
      <c r="P3" s="98"/>
    </row>
    <row r="5" spans="2:11" ht="15">
      <c r="B5" s="58"/>
      <c r="C5" s="58"/>
      <c r="D5" s="58"/>
      <c r="E5" s="58"/>
      <c r="F5" s="58"/>
      <c r="G5" s="58"/>
      <c r="H5" s="58"/>
      <c r="I5" s="58"/>
      <c r="J5" s="58"/>
      <c r="K5" s="58"/>
    </row>
    <row r="6" spans="2:11" ht="15">
      <c r="B6" s="58"/>
      <c r="C6" s="58"/>
      <c r="D6" s="58"/>
      <c r="E6" s="58"/>
      <c r="F6" s="58"/>
      <c r="G6" s="58"/>
      <c r="H6" s="58"/>
      <c r="I6" s="58"/>
      <c r="J6" s="58"/>
      <c r="K6" s="58"/>
    </row>
    <row r="7" spans="2:11" ht="15">
      <c r="B7" s="58"/>
      <c r="C7" s="58"/>
      <c r="D7" s="58"/>
      <c r="E7" s="58"/>
      <c r="F7" s="58"/>
      <c r="G7" s="58"/>
      <c r="H7" s="58"/>
      <c r="I7" s="58"/>
      <c r="J7" s="58"/>
      <c r="K7" s="58"/>
    </row>
    <row r="8" spans="2:11" ht="15">
      <c r="B8" s="58"/>
      <c r="C8" s="58"/>
      <c r="D8" s="58"/>
      <c r="E8" s="58"/>
      <c r="F8" s="58"/>
      <c r="G8" s="58"/>
      <c r="H8" s="58"/>
      <c r="I8" s="58"/>
      <c r="J8" s="58"/>
      <c r="K8" s="58"/>
    </row>
    <row r="9" spans="2:11" ht="15">
      <c r="B9" s="58"/>
      <c r="C9" s="58"/>
      <c r="D9" s="58"/>
      <c r="E9" s="58"/>
      <c r="F9" s="58"/>
      <c r="G9" s="58"/>
      <c r="H9" s="58"/>
      <c r="I9" s="58"/>
      <c r="J9" s="58"/>
      <c r="K9" s="58"/>
    </row>
    <row r="10" spans="2:11" ht="15">
      <c r="B10" s="58"/>
      <c r="C10" s="58"/>
      <c r="D10" s="58"/>
      <c r="E10" s="58"/>
      <c r="F10" s="58"/>
      <c r="G10" s="58"/>
      <c r="H10" s="58"/>
      <c r="I10" s="58"/>
      <c r="J10" s="58"/>
      <c r="K10" s="58"/>
    </row>
    <row r="11" spans="2:11" ht="15">
      <c r="B11" s="58"/>
      <c r="C11" s="58"/>
      <c r="D11" s="58"/>
      <c r="E11" s="58"/>
      <c r="F11" s="58"/>
      <c r="G11" s="58"/>
      <c r="H11" s="58"/>
      <c r="I11" s="58"/>
      <c r="J11" s="58"/>
      <c r="K11" s="58"/>
    </row>
    <row r="12" spans="2:11" ht="15">
      <c r="B12" s="58"/>
      <c r="C12" s="58"/>
      <c r="D12" s="58"/>
      <c r="E12" s="10"/>
      <c r="F12" s="58"/>
      <c r="G12" s="58"/>
      <c r="H12" s="58"/>
      <c r="I12" s="58"/>
      <c r="J12" s="10"/>
      <c r="K12" s="58"/>
    </row>
    <row r="13" spans="2:11" ht="15">
      <c r="B13" s="58"/>
      <c r="C13" s="58"/>
      <c r="D13" s="58"/>
      <c r="E13" s="10"/>
      <c r="F13" s="10"/>
      <c r="G13" s="58"/>
      <c r="H13" s="58"/>
      <c r="I13" s="58"/>
      <c r="J13" s="58"/>
      <c r="K13" s="58"/>
    </row>
    <row r="14" spans="2:11" ht="15">
      <c r="B14" s="58"/>
      <c r="C14" s="58"/>
      <c r="D14" s="58"/>
      <c r="E14" s="58"/>
      <c r="F14" s="10"/>
      <c r="G14" s="58"/>
      <c r="H14" s="58"/>
      <c r="I14" s="58"/>
      <c r="J14" s="58"/>
      <c r="K14" s="58"/>
    </row>
    <row r="15" spans="2:11" ht="15">
      <c r="B15" s="58"/>
      <c r="C15" s="58"/>
      <c r="D15" s="58"/>
      <c r="E15" s="58"/>
      <c r="F15" s="58"/>
      <c r="G15" s="58"/>
      <c r="H15" s="58"/>
      <c r="I15" s="58"/>
      <c r="J15" s="58"/>
      <c r="K15" s="58"/>
    </row>
    <row r="16" spans="2:11" ht="15">
      <c r="B16" s="58"/>
      <c r="C16" s="58"/>
      <c r="D16" s="58"/>
      <c r="E16" s="58"/>
      <c r="F16" s="58"/>
      <c r="G16" s="58"/>
      <c r="H16" s="58"/>
      <c r="I16" s="58"/>
      <c r="J16" s="58"/>
      <c r="K16" s="58"/>
    </row>
    <row r="17" spans="2:11" ht="15">
      <c r="B17" s="58"/>
      <c r="C17" s="58"/>
      <c r="D17" s="58"/>
      <c r="E17" s="58"/>
      <c r="F17" s="58"/>
      <c r="G17" s="58"/>
      <c r="H17" s="58"/>
      <c r="I17" s="58"/>
      <c r="J17" s="58"/>
      <c r="K17" s="58"/>
    </row>
    <row r="18" spans="2:11" ht="15">
      <c r="B18" s="58"/>
      <c r="C18" s="58"/>
      <c r="D18" s="58"/>
      <c r="E18" s="58"/>
      <c r="F18" s="58"/>
      <c r="G18" s="58"/>
      <c r="H18" s="58"/>
      <c r="I18" s="58"/>
      <c r="J18" s="58"/>
      <c r="K18" s="58"/>
    </row>
    <row r="19" spans="2:11" ht="15">
      <c r="B19" s="58"/>
      <c r="C19" s="58"/>
      <c r="D19" s="58"/>
      <c r="E19" s="58"/>
      <c r="F19" s="58"/>
      <c r="G19" s="58"/>
      <c r="H19" s="58"/>
      <c r="I19" s="58"/>
      <c r="J19" s="58"/>
      <c r="K19" s="58"/>
    </row>
    <row r="20" spans="2:11" ht="15">
      <c r="B20" s="58"/>
      <c r="C20" s="58"/>
      <c r="D20" s="58"/>
      <c r="E20" s="58"/>
      <c r="F20" s="58"/>
      <c r="G20" s="58"/>
      <c r="H20" s="58"/>
      <c r="I20" s="58"/>
      <c r="J20" s="58"/>
      <c r="K20" s="58"/>
    </row>
    <row r="21" spans="2:11" ht="15">
      <c r="B21" s="58"/>
      <c r="C21" s="58"/>
      <c r="D21" s="58"/>
      <c r="E21" s="58"/>
      <c r="F21" s="58"/>
      <c r="G21" s="58"/>
      <c r="H21" s="58"/>
      <c r="I21" s="58"/>
      <c r="J21" s="58"/>
      <c r="K21" s="58"/>
    </row>
    <row r="22" spans="2:11" ht="15">
      <c r="B22" s="58"/>
      <c r="C22" s="58"/>
      <c r="D22" s="58"/>
      <c r="E22" s="58"/>
      <c r="F22" s="58"/>
      <c r="G22" s="58"/>
      <c r="H22" s="58"/>
      <c r="I22" s="58"/>
      <c r="J22" s="58"/>
      <c r="K22" s="58"/>
    </row>
    <row r="23" spans="2:11" ht="15">
      <c r="B23" s="58"/>
      <c r="C23" s="58"/>
      <c r="D23" s="58"/>
      <c r="E23" s="58"/>
      <c r="F23" s="58"/>
      <c r="G23" s="58"/>
      <c r="H23" s="58"/>
      <c r="I23" s="58"/>
      <c r="J23" s="58"/>
      <c r="K23" s="58"/>
    </row>
    <row r="24" spans="2:11" ht="15">
      <c r="B24" s="58"/>
      <c r="C24" s="58"/>
      <c r="D24" s="58"/>
      <c r="E24" s="58"/>
      <c r="F24" s="58"/>
      <c r="G24" s="58"/>
      <c r="H24" s="58"/>
      <c r="I24" s="58"/>
      <c r="J24" s="58"/>
      <c r="K24" s="58"/>
    </row>
    <row r="25" spans="2:11" ht="15">
      <c r="B25" s="58"/>
      <c r="C25" s="58"/>
      <c r="D25" s="58"/>
      <c r="E25" s="58"/>
      <c r="F25" s="10"/>
      <c r="G25" s="58"/>
      <c r="H25" s="58"/>
      <c r="I25" s="58"/>
      <c r="J25" s="10"/>
      <c r="K25" s="58"/>
    </row>
    <row r="26" spans="2:11" ht="15">
      <c r="B26" s="58"/>
      <c r="C26" s="58"/>
      <c r="D26" s="58"/>
      <c r="E26" s="58"/>
      <c r="F26" s="11"/>
      <c r="G26" s="58"/>
      <c r="H26" s="58"/>
      <c r="I26" s="58"/>
      <c r="J26" s="10"/>
      <c r="K26" s="58"/>
    </row>
    <row r="27" spans="2:11" ht="15">
      <c r="B27" s="58"/>
      <c r="C27" s="58"/>
      <c r="D27" s="58"/>
      <c r="E27" s="58"/>
      <c r="F27" s="58"/>
      <c r="G27" s="58"/>
      <c r="H27" s="58"/>
      <c r="I27" s="58"/>
      <c r="J27" s="58"/>
      <c r="K27" s="58"/>
    </row>
    <row r="28" spans="2:11" ht="15">
      <c r="B28" s="58"/>
      <c r="C28" s="58"/>
      <c r="D28" s="58"/>
      <c r="E28" s="58"/>
      <c r="F28" s="58"/>
      <c r="G28" s="58"/>
      <c r="H28" s="58"/>
      <c r="I28" s="58"/>
      <c r="J28" s="58"/>
      <c r="K28" s="58"/>
    </row>
    <row r="29" spans="2:11" ht="15">
      <c r="B29" s="58"/>
      <c r="C29" s="58"/>
      <c r="D29" s="58"/>
      <c r="E29" s="58"/>
      <c r="F29" s="58"/>
      <c r="G29" s="58"/>
      <c r="H29" s="58"/>
      <c r="I29" s="58"/>
      <c r="J29" s="58"/>
      <c r="K29" s="58"/>
    </row>
    <row r="30" spans="2:11" ht="15">
      <c r="B30" s="58"/>
      <c r="C30" s="58"/>
      <c r="D30" s="58"/>
      <c r="E30" s="58"/>
      <c r="F30" s="58"/>
      <c r="G30" s="58"/>
      <c r="H30" s="58"/>
      <c r="I30" s="58"/>
      <c r="J30" s="58"/>
      <c r="K30" s="58"/>
    </row>
    <row r="31" spans="2:11" ht="15">
      <c r="B31" s="58"/>
      <c r="C31" s="58"/>
      <c r="D31" s="58"/>
      <c r="E31" s="58"/>
      <c r="F31" s="58"/>
      <c r="G31" s="58"/>
      <c r="H31" s="58"/>
      <c r="I31" s="58"/>
      <c r="J31" s="58"/>
      <c r="K31" s="58"/>
    </row>
    <row r="33" spans="2:11" ht="15">
      <c r="B33" s="58"/>
      <c r="C33" s="58"/>
      <c r="D33" s="58"/>
      <c r="E33" s="58"/>
      <c r="F33" s="58"/>
      <c r="G33" s="58"/>
      <c r="H33" s="58"/>
      <c r="I33" s="58"/>
      <c r="J33" s="58"/>
      <c r="K33" s="58"/>
    </row>
    <row r="34" spans="2:11" ht="15">
      <c r="B34" s="58"/>
      <c r="C34" s="58"/>
      <c r="D34" s="58"/>
      <c r="E34" s="58"/>
      <c r="F34" s="58"/>
      <c r="G34" s="58"/>
      <c r="H34" s="58"/>
      <c r="I34" s="58"/>
      <c r="J34" s="58"/>
      <c r="K34" s="58"/>
    </row>
    <row r="35" spans="2:11" ht="15">
      <c r="B35" s="58"/>
      <c r="C35" s="58"/>
      <c r="D35" s="58"/>
      <c r="E35" s="58"/>
      <c r="F35" s="58"/>
      <c r="G35" s="58"/>
      <c r="H35" s="58"/>
      <c r="I35" s="58"/>
      <c r="J35" s="58"/>
      <c r="K35" s="58"/>
    </row>
    <row r="36" spans="2:11" ht="15">
      <c r="B36" s="58"/>
      <c r="C36" s="58"/>
      <c r="D36" s="58"/>
      <c r="E36" s="58"/>
      <c r="F36" s="58"/>
      <c r="G36" s="58"/>
      <c r="H36" s="58"/>
      <c r="I36" s="58"/>
      <c r="J36" s="58"/>
      <c r="K36" s="58"/>
    </row>
    <row r="37" spans="2:11" ht="15">
      <c r="B37" s="58"/>
      <c r="C37" s="58"/>
      <c r="D37" s="58"/>
      <c r="E37" s="58"/>
      <c r="F37" s="58"/>
      <c r="G37" s="58"/>
      <c r="H37" s="58"/>
      <c r="I37" s="58"/>
      <c r="J37" s="58"/>
      <c r="K37" s="58"/>
    </row>
    <row r="38" spans="2:11" ht="15.75">
      <c r="B38" s="58"/>
      <c r="C38" s="58"/>
      <c r="D38" s="58"/>
      <c r="E38" s="58"/>
      <c r="F38" s="14" t="s">
        <v>14</v>
      </c>
      <c r="G38" s="58"/>
      <c r="H38" s="58"/>
      <c r="I38" s="58"/>
      <c r="J38" s="58"/>
      <c r="K38" s="58"/>
    </row>
    <row r="39" spans="2:11" ht="15.75">
      <c r="B39" s="58"/>
      <c r="C39" s="58"/>
      <c r="D39" s="58"/>
      <c r="E39" s="58"/>
      <c r="F39" s="14"/>
      <c r="G39" s="58"/>
      <c r="H39" s="58"/>
      <c r="I39" s="58"/>
      <c r="J39" s="58"/>
      <c r="K39" s="58"/>
    </row>
    <row r="40" spans="2:11" ht="15.75">
      <c r="B40" s="58"/>
      <c r="C40" s="58"/>
      <c r="D40" s="58"/>
      <c r="E40" s="58"/>
      <c r="F40" s="14"/>
      <c r="G40" s="58"/>
      <c r="H40" s="58"/>
      <c r="I40" s="58"/>
      <c r="J40" s="58"/>
      <c r="K40" s="58"/>
    </row>
    <row r="41" spans="2:11" ht="15.75">
      <c r="B41" s="58"/>
      <c r="C41" s="58"/>
      <c r="D41" s="58"/>
      <c r="E41" s="58"/>
      <c r="F41" s="14"/>
      <c r="G41" s="58"/>
      <c r="H41" s="58"/>
      <c r="I41" s="58"/>
      <c r="J41" s="58"/>
      <c r="K41" s="58"/>
    </row>
    <row r="42" spans="2:11" ht="15.75">
      <c r="B42" s="58"/>
      <c r="C42" s="58"/>
      <c r="D42" s="58"/>
      <c r="E42" s="58"/>
      <c r="F42" s="14" t="s">
        <v>31</v>
      </c>
      <c r="G42" s="58"/>
      <c r="H42" s="58"/>
      <c r="I42" s="58"/>
      <c r="J42" s="58"/>
      <c r="K42" s="58"/>
    </row>
    <row r="43" spans="2:11" ht="15.75">
      <c r="B43" s="58"/>
      <c r="C43" s="58"/>
      <c r="D43" s="58"/>
      <c r="E43" s="58"/>
      <c r="F43" s="14"/>
      <c r="G43" s="58"/>
      <c r="H43" s="58"/>
      <c r="I43" s="58"/>
      <c r="J43" s="58"/>
      <c r="K43" s="58"/>
    </row>
    <row r="44" spans="2:11" ht="15.75">
      <c r="B44" s="58"/>
      <c r="C44" s="58"/>
      <c r="D44" s="58"/>
      <c r="E44" s="58"/>
      <c r="F44" s="14"/>
      <c r="G44" s="58"/>
      <c r="H44" s="58"/>
      <c r="I44" s="58"/>
      <c r="J44" s="58"/>
      <c r="K44" s="58"/>
    </row>
    <row r="45" spans="2:11" ht="15.75">
      <c r="B45" s="58"/>
      <c r="C45" s="58"/>
      <c r="D45" s="58"/>
      <c r="E45" s="58"/>
      <c r="F45" s="14" t="s">
        <v>32</v>
      </c>
      <c r="G45" s="58"/>
      <c r="H45" s="58"/>
      <c r="I45" s="58"/>
      <c r="J45" s="58"/>
      <c r="K45" s="58"/>
    </row>
    <row r="46" spans="2:11" ht="15.75">
      <c r="B46" s="58"/>
      <c r="C46" s="58"/>
      <c r="D46" s="58"/>
      <c r="E46" s="58"/>
      <c r="F46" s="14"/>
      <c r="G46" s="58"/>
      <c r="H46" s="58"/>
      <c r="I46" s="58"/>
      <c r="J46" s="58"/>
      <c r="K46" s="58"/>
    </row>
    <row r="47" spans="2:11" ht="15.75">
      <c r="B47" s="58"/>
      <c r="C47" s="58"/>
      <c r="D47" s="58"/>
      <c r="E47" s="58"/>
      <c r="F47" s="14" t="s">
        <v>33</v>
      </c>
      <c r="G47" s="58"/>
      <c r="H47" s="58"/>
      <c r="I47" s="58"/>
      <c r="J47" s="58"/>
      <c r="K47" s="58"/>
    </row>
    <row r="48" spans="2:11" ht="15.75">
      <c r="B48" s="58"/>
      <c r="C48" s="58"/>
      <c r="D48" s="58"/>
      <c r="E48" s="58"/>
      <c r="F48" s="14"/>
      <c r="G48" s="58"/>
      <c r="H48" s="58"/>
      <c r="I48" s="58"/>
      <c r="J48" s="58"/>
      <c r="K48" s="58"/>
    </row>
    <row r="49" spans="2:11" ht="15.75">
      <c r="B49" s="58"/>
      <c r="C49" s="58"/>
      <c r="D49" s="58"/>
      <c r="E49" s="58"/>
      <c r="F49" s="14" t="s">
        <v>34</v>
      </c>
      <c r="G49" s="58"/>
      <c r="H49" s="58"/>
      <c r="I49" s="58"/>
      <c r="J49" s="58"/>
      <c r="K49" s="58"/>
    </row>
    <row r="50" spans="2:11" ht="15.75">
      <c r="B50" s="58"/>
      <c r="C50" s="58"/>
      <c r="D50" s="58"/>
      <c r="E50" s="58"/>
      <c r="F50" s="14"/>
      <c r="G50" s="58"/>
      <c r="H50" s="58"/>
      <c r="I50" s="58"/>
      <c r="J50" s="58"/>
      <c r="K50" s="58"/>
    </row>
    <row r="51" spans="2:11" ht="15.75">
      <c r="B51" s="58"/>
      <c r="C51" s="58"/>
      <c r="D51" s="58"/>
      <c r="E51" s="58"/>
      <c r="F51" s="14" t="s">
        <v>16</v>
      </c>
      <c r="G51" s="58"/>
      <c r="H51" s="58"/>
      <c r="I51" s="58"/>
      <c r="J51" s="58"/>
      <c r="K51" s="58"/>
    </row>
    <row r="52" spans="2:11" ht="15.75">
      <c r="B52" s="58"/>
      <c r="C52" s="58"/>
      <c r="D52" s="58"/>
      <c r="E52" s="58"/>
      <c r="F52" s="14"/>
      <c r="G52" s="58"/>
      <c r="H52" s="58"/>
      <c r="I52" s="58"/>
      <c r="J52" s="58"/>
      <c r="K52" s="58"/>
    </row>
    <row r="53" spans="2:11" ht="15.75">
      <c r="B53" s="58"/>
      <c r="C53" s="58"/>
      <c r="D53" s="58"/>
      <c r="E53" s="58"/>
      <c r="F53" s="14" t="s">
        <v>17</v>
      </c>
      <c r="G53" s="58"/>
      <c r="H53" s="58"/>
      <c r="I53" s="58"/>
      <c r="J53" s="58"/>
      <c r="K53" s="58"/>
    </row>
    <row r="54" spans="2:11" ht="15.75">
      <c r="B54" s="58"/>
      <c r="C54" s="58"/>
      <c r="D54" s="58"/>
      <c r="E54" s="58"/>
      <c r="F54" s="14"/>
      <c r="G54" s="58"/>
      <c r="H54" s="58"/>
      <c r="I54" s="58"/>
      <c r="J54" s="58"/>
      <c r="K54" s="58"/>
    </row>
    <row r="55" spans="2:11" ht="15.75">
      <c r="B55" s="58"/>
      <c r="C55" s="58"/>
      <c r="D55" s="58"/>
      <c r="E55" s="58"/>
      <c r="F55" s="14" t="s">
        <v>30</v>
      </c>
      <c r="G55" s="58"/>
      <c r="H55" s="58"/>
      <c r="I55" s="58"/>
      <c r="J55" s="58"/>
      <c r="K55" s="58"/>
    </row>
    <row r="56" spans="2:11" ht="15">
      <c r="B56" s="58"/>
      <c r="C56" s="58"/>
      <c r="D56" s="58"/>
      <c r="E56" s="58"/>
      <c r="F56" s="58"/>
      <c r="G56" s="58"/>
      <c r="H56" s="58"/>
      <c r="I56" s="58"/>
      <c r="J56" s="58"/>
      <c r="K56" s="58"/>
    </row>
    <row r="57" spans="2:11" ht="15">
      <c r="B57" s="58"/>
      <c r="C57" s="58"/>
      <c r="D57" s="58"/>
      <c r="E57" s="58"/>
      <c r="F57" s="58"/>
      <c r="G57" s="58"/>
      <c r="H57" s="58"/>
      <c r="I57" s="58"/>
      <c r="J57" s="58"/>
      <c r="K57" s="58"/>
    </row>
    <row r="58" spans="2:11" ht="15">
      <c r="B58" s="58"/>
      <c r="C58" s="58"/>
      <c r="D58" s="58"/>
      <c r="E58" s="58"/>
      <c r="F58" s="58"/>
      <c r="G58" s="58"/>
      <c r="H58" s="58"/>
      <c r="I58" s="58"/>
      <c r="J58" s="58"/>
      <c r="K58" s="58"/>
    </row>
    <row r="59" spans="2:11" ht="15">
      <c r="B59" s="58"/>
      <c r="C59" s="58"/>
      <c r="D59" s="58"/>
      <c r="E59" s="58"/>
      <c r="F59" s="58"/>
      <c r="G59" s="58"/>
      <c r="H59" s="58"/>
      <c r="I59" s="58"/>
      <c r="J59" s="58"/>
      <c r="K59" s="58"/>
    </row>
    <row r="60" spans="2:11" ht="15">
      <c r="B60" s="58"/>
      <c r="C60" s="58"/>
      <c r="D60" s="58"/>
      <c r="E60" s="58"/>
      <c r="F60" s="58"/>
      <c r="G60" s="58"/>
      <c r="H60" s="58"/>
      <c r="I60" s="58"/>
      <c r="J60" s="58"/>
      <c r="K60" s="58"/>
    </row>
    <row r="61" spans="2:11" ht="15">
      <c r="B61" s="58"/>
      <c r="C61" s="58"/>
      <c r="D61" s="58"/>
      <c r="E61" s="58"/>
      <c r="F61" s="58"/>
      <c r="G61" s="58"/>
      <c r="H61" s="58"/>
      <c r="I61" s="58"/>
      <c r="J61" s="58"/>
      <c r="K61" s="58"/>
    </row>
  </sheetData>
  <sheetProtection/>
  <mergeCells count="1">
    <mergeCell ref="B2:P3"/>
  </mergeCells>
  <printOptions/>
  <pageMargins left="0.7" right="0.7" top="0.787401575" bottom="0.7874015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2:F15"/>
  <sheetViews>
    <sheetView zoomScalePageLayoutView="0" workbookViewId="0" topLeftCell="A1">
      <selection activeCell="K18" sqref="K18"/>
    </sheetView>
  </sheetViews>
  <sheetFormatPr defaultColWidth="11.421875" defaultRowHeight="15"/>
  <cols>
    <col min="3" max="3" width="42.57421875" style="0" customWidth="1"/>
    <col min="5" max="5" width="13.57421875" style="0" customWidth="1"/>
    <col min="6" max="6" width="16.421875" style="0" customWidth="1"/>
  </cols>
  <sheetData>
    <row r="2" spans="5:6" ht="15">
      <c r="E2" s="58" t="s">
        <v>257</v>
      </c>
      <c r="F2" s="58" t="s">
        <v>258</v>
      </c>
    </row>
    <row r="4" spans="2:6" ht="15">
      <c r="B4" s="58" t="s">
        <v>253</v>
      </c>
      <c r="C4" s="58" t="s">
        <v>262</v>
      </c>
      <c r="E4" s="58" t="s">
        <v>255</v>
      </c>
      <c r="F4" s="58" t="s">
        <v>260</v>
      </c>
    </row>
    <row r="6" spans="2:6" ht="15">
      <c r="B6" s="58" t="s">
        <v>254</v>
      </c>
      <c r="C6" s="58" t="s">
        <v>263</v>
      </c>
      <c r="E6" s="58" t="s">
        <v>256</v>
      </c>
      <c r="F6" s="58" t="s">
        <v>259</v>
      </c>
    </row>
    <row r="8" spans="2:6" ht="15">
      <c r="B8" s="99" t="s">
        <v>261</v>
      </c>
      <c r="C8" s="99"/>
      <c r="D8" s="99"/>
      <c r="E8" s="99"/>
      <c r="F8" s="99"/>
    </row>
    <row r="9" spans="2:6" ht="15">
      <c r="B9" s="99"/>
      <c r="C9" s="99"/>
      <c r="D9" s="99"/>
      <c r="E9" s="99"/>
      <c r="F9" s="99"/>
    </row>
    <row r="10" spans="2:6" ht="15">
      <c r="B10" s="99"/>
      <c r="C10" s="99"/>
      <c r="D10" s="99"/>
      <c r="E10" s="99"/>
      <c r="F10" s="99"/>
    </row>
    <row r="11" spans="2:6" ht="15">
      <c r="B11" s="99"/>
      <c r="C11" s="99"/>
      <c r="D11" s="99"/>
      <c r="E11" s="99"/>
      <c r="F11" s="99"/>
    </row>
    <row r="12" spans="2:6" ht="15">
      <c r="B12" s="99"/>
      <c r="C12" s="99"/>
      <c r="D12" s="99"/>
      <c r="E12" s="99"/>
      <c r="F12" s="99"/>
    </row>
    <row r="13" spans="2:6" ht="15">
      <c r="B13" s="99"/>
      <c r="C13" s="99"/>
      <c r="D13" s="99"/>
      <c r="E13" s="99"/>
      <c r="F13" s="99"/>
    </row>
    <row r="14" spans="2:6" ht="15">
      <c r="B14" s="99"/>
      <c r="C14" s="99"/>
      <c r="D14" s="99"/>
      <c r="E14" s="99"/>
      <c r="F14" s="99"/>
    </row>
    <row r="15" spans="2:6" ht="15">
      <c r="B15" s="99"/>
      <c r="C15" s="99"/>
      <c r="D15" s="99"/>
      <c r="E15" s="99"/>
      <c r="F15" s="99"/>
    </row>
  </sheetData>
  <sheetProtection/>
  <mergeCells count="1">
    <mergeCell ref="B8:F15"/>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6"/>
  <sheetViews>
    <sheetView zoomScalePageLayoutView="0" workbookViewId="0" topLeftCell="A1">
      <selection activeCell="A5" sqref="A5:IV5"/>
    </sheetView>
  </sheetViews>
  <sheetFormatPr defaultColWidth="11.421875" defaultRowHeight="15"/>
  <cols>
    <col min="1" max="1" width="49.421875" style="0" bestFit="1" customWidth="1"/>
    <col min="3" max="3" width="2.421875" style="0" bestFit="1" customWidth="1"/>
    <col min="5" max="6" width="15.28125" style="0" bestFit="1" customWidth="1"/>
    <col min="7" max="7" width="5.421875" style="0" bestFit="1" customWidth="1"/>
    <col min="8" max="8" width="56.421875" style="0" customWidth="1"/>
  </cols>
  <sheetData>
    <row r="1" ht="15">
      <c r="A1" s="58" t="s">
        <v>307</v>
      </c>
    </row>
    <row r="3" spans="1:8" ht="65.25" customHeight="1">
      <c r="A3" s="21" t="s">
        <v>272</v>
      </c>
      <c r="B3" s="21"/>
      <c r="C3" s="22" t="s">
        <v>37</v>
      </c>
      <c r="D3" s="59"/>
      <c r="E3" s="79">
        <f>OE2!G61</f>
        <v>47000</v>
      </c>
      <c r="F3" s="79">
        <f>OE2!H61</f>
        <v>47255</v>
      </c>
      <c r="G3" s="67">
        <v>1</v>
      </c>
      <c r="H3" s="47" t="s">
        <v>269</v>
      </c>
    </row>
    <row r="6" ht="15">
      <c r="A6" s="58" t="s">
        <v>291</v>
      </c>
    </row>
    <row r="7" spans="5:6" ht="15">
      <c r="E7" s="90" t="s">
        <v>308</v>
      </c>
      <c r="F7" s="90" t="s">
        <v>309</v>
      </c>
    </row>
    <row r="8" spans="1:8" ht="15">
      <c r="A8" s="58" t="s">
        <v>279</v>
      </c>
      <c r="E8" s="92">
        <f>E3</f>
        <v>47000</v>
      </c>
      <c r="F8" s="92">
        <f>E8+7</f>
        <v>47007</v>
      </c>
      <c r="H8" s="58" t="s">
        <v>292</v>
      </c>
    </row>
    <row r="9" spans="1:8" ht="15">
      <c r="A9" s="58" t="s">
        <v>280</v>
      </c>
      <c r="E9" s="92">
        <f aca="true" t="shared" si="0" ref="E9:E18">E8+8</f>
        <v>47008</v>
      </c>
      <c r="F9" s="92">
        <f aca="true" t="shared" si="1" ref="F9:F18">F8+8</f>
        <v>47015</v>
      </c>
      <c r="H9" s="58" t="s">
        <v>292</v>
      </c>
    </row>
    <row r="10" spans="1:8" ht="15">
      <c r="A10" s="58" t="s">
        <v>281</v>
      </c>
      <c r="E10" s="92">
        <f t="shared" si="0"/>
        <v>47016</v>
      </c>
      <c r="F10" s="92">
        <f t="shared" si="1"/>
        <v>47023</v>
      </c>
      <c r="H10" s="58" t="s">
        <v>292</v>
      </c>
    </row>
    <row r="11" spans="1:8" ht="15">
      <c r="A11" s="58" t="s">
        <v>282</v>
      </c>
      <c r="E11" s="92">
        <f t="shared" si="0"/>
        <v>47024</v>
      </c>
      <c r="F11" s="92">
        <f t="shared" si="1"/>
        <v>47031</v>
      </c>
      <c r="H11" s="58" t="s">
        <v>292</v>
      </c>
    </row>
    <row r="12" spans="1:8" ht="15">
      <c r="A12" s="58" t="s">
        <v>283</v>
      </c>
      <c r="E12" s="92">
        <f t="shared" si="0"/>
        <v>47032</v>
      </c>
      <c r="F12" s="92">
        <f t="shared" si="1"/>
        <v>47039</v>
      </c>
      <c r="H12" s="58" t="s">
        <v>292</v>
      </c>
    </row>
    <row r="13" spans="1:8" ht="15">
      <c r="A13" s="58" t="s">
        <v>284</v>
      </c>
      <c r="E13" s="92">
        <f t="shared" si="0"/>
        <v>47040</v>
      </c>
      <c r="F13" s="92">
        <f t="shared" si="1"/>
        <v>47047</v>
      </c>
      <c r="H13" s="58" t="s">
        <v>292</v>
      </c>
    </row>
    <row r="14" spans="1:8" ht="15">
      <c r="A14" s="58" t="s">
        <v>285</v>
      </c>
      <c r="E14" s="92">
        <f t="shared" si="0"/>
        <v>47048</v>
      </c>
      <c r="F14" s="92">
        <f t="shared" si="1"/>
        <v>47055</v>
      </c>
      <c r="H14" s="58" t="s">
        <v>292</v>
      </c>
    </row>
    <row r="15" spans="1:8" ht="15">
      <c r="A15" s="58" t="s">
        <v>286</v>
      </c>
      <c r="E15" s="92">
        <f t="shared" si="0"/>
        <v>47056</v>
      </c>
      <c r="F15" s="92">
        <f t="shared" si="1"/>
        <v>47063</v>
      </c>
      <c r="H15" s="58" t="s">
        <v>292</v>
      </c>
    </row>
    <row r="16" spans="1:8" ht="15">
      <c r="A16" s="58" t="s">
        <v>287</v>
      </c>
      <c r="E16" s="92">
        <f t="shared" si="0"/>
        <v>47064</v>
      </c>
      <c r="F16" s="92">
        <f t="shared" si="1"/>
        <v>47071</v>
      </c>
      <c r="H16" s="58" t="s">
        <v>292</v>
      </c>
    </row>
    <row r="17" spans="1:8" ht="15">
      <c r="A17" s="58" t="s">
        <v>288</v>
      </c>
      <c r="E17" s="92">
        <f t="shared" si="0"/>
        <v>47072</v>
      </c>
      <c r="F17" s="92">
        <f t="shared" si="1"/>
        <v>47079</v>
      </c>
      <c r="H17" s="58" t="s">
        <v>292</v>
      </c>
    </row>
    <row r="18" spans="1:8" ht="15">
      <c r="A18" s="58" t="s">
        <v>289</v>
      </c>
      <c r="E18" s="92">
        <f t="shared" si="0"/>
        <v>47080</v>
      </c>
      <c r="F18" s="92">
        <f t="shared" si="1"/>
        <v>47087</v>
      </c>
      <c r="H18" s="58" t="s">
        <v>292</v>
      </c>
    </row>
    <row r="19" ht="15">
      <c r="A19" s="58" t="s">
        <v>290</v>
      </c>
    </row>
    <row r="20" s="58" customFormat="1" ht="15"/>
    <row r="21" spans="1:6" ht="15">
      <c r="A21" s="13" t="s">
        <v>306</v>
      </c>
      <c r="B21" s="13"/>
      <c r="C21" s="13"/>
      <c r="D21" s="13"/>
      <c r="E21" s="93" t="s">
        <v>304</v>
      </c>
      <c r="F21" s="94" t="s">
        <v>311</v>
      </c>
    </row>
    <row r="22" spans="1:8" ht="15">
      <c r="A22" s="13" t="s">
        <v>293</v>
      </c>
      <c r="B22" s="13"/>
      <c r="C22" s="13"/>
      <c r="D22" s="13"/>
      <c r="E22" s="95">
        <f aca="true" t="shared" si="2" ref="E22:E32">E8+1</f>
        <v>47001</v>
      </c>
      <c r="F22" s="96">
        <f>F8-1</f>
        <v>47006</v>
      </c>
      <c r="H22" s="58" t="s">
        <v>305</v>
      </c>
    </row>
    <row r="23" spans="1:8" ht="15">
      <c r="A23" s="13" t="s">
        <v>294</v>
      </c>
      <c r="B23" s="13"/>
      <c r="C23" s="13"/>
      <c r="D23" s="13"/>
      <c r="E23" s="95">
        <f t="shared" si="2"/>
        <v>47009</v>
      </c>
      <c r="F23" s="96">
        <f aca="true" t="shared" si="3" ref="F23:F32">F9-1</f>
        <v>47014</v>
      </c>
      <c r="H23" s="58" t="s">
        <v>305</v>
      </c>
    </row>
    <row r="24" spans="1:8" ht="15">
      <c r="A24" s="13" t="s">
        <v>295</v>
      </c>
      <c r="B24" s="13"/>
      <c r="C24" s="13"/>
      <c r="D24" s="13"/>
      <c r="E24" s="95">
        <f t="shared" si="2"/>
        <v>47017</v>
      </c>
      <c r="F24" s="96">
        <f t="shared" si="3"/>
        <v>47022</v>
      </c>
      <c r="H24" s="58" t="s">
        <v>305</v>
      </c>
    </row>
    <row r="25" spans="1:8" ht="15">
      <c r="A25" s="13" t="s">
        <v>296</v>
      </c>
      <c r="B25" s="13"/>
      <c r="C25" s="13"/>
      <c r="D25" s="13"/>
      <c r="E25" s="95">
        <f t="shared" si="2"/>
        <v>47025</v>
      </c>
      <c r="F25" s="96">
        <f t="shared" si="3"/>
        <v>47030</v>
      </c>
      <c r="H25" s="58" t="s">
        <v>305</v>
      </c>
    </row>
    <row r="26" spans="1:8" ht="15">
      <c r="A26" s="13" t="s">
        <v>297</v>
      </c>
      <c r="B26" s="13"/>
      <c r="C26" s="13"/>
      <c r="D26" s="13"/>
      <c r="E26" s="95">
        <f t="shared" si="2"/>
        <v>47033</v>
      </c>
      <c r="F26" s="96">
        <f t="shared" si="3"/>
        <v>47038</v>
      </c>
      <c r="H26" s="58" t="s">
        <v>305</v>
      </c>
    </row>
    <row r="27" spans="1:8" ht="15">
      <c r="A27" s="13" t="s">
        <v>298</v>
      </c>
      <c r="B27" s="13"/>
      <c r="C27" s="13"/>
      <c r="D27" s="13"/>
      <c r="E27" s="95">
        <f t="shared" si="2"/>
        <v>47041</v>
      </c>
      <c r="F27" s="96">
        <f t="shared" si="3"/>
        <v>47046</v>
      </c>
      <c r="H27" s="58" t="s">
        <v>305</v>
      </c>
    </row>
    <row r="28" spans="1:8" ht="15">
      <c r="A28" s="13" t="s">
        <v>299</v>
      </c>
      <c r="B28" s="13"/>
      <c r="C28" s="13"/>
      <c r="D28" s="13"/>
      <c r="E28" s="95">
        <f t="shared" si="2"/>
        <v>47049</v>
      </c>
      <c r="F28" s="96">
        <f t="shared" si="3"/>
        <v>47054</v>
      </c>
      <c r="H28" s="58" t="s">
        <v>305</v>
      </c>
    </row>
    <row r="29" spans="1:8" ht="15">
      <c r="A29" s="13" t="s">
        <v>300</v>
      </c>
      <c r="B29" s="13"/>
      <c r="C29" s="13"/>
      <c r="D29" s="13"/>
      <c r="E29" s="95">
        <f t="shared" si="2"/>
        <v>47057</v>
      </c>
      <c r="F29" s="96">
        <f t="shared" si="3"/>
        <v>47062</v>
      </c>
      <c r="H29" s="58" t="s">
        <v>305</v>
      </c>
    </row>
    <row r="30" spans="1:8" ht="15">
      <c r="A30" s="13" t="s">
        <v>301</v>
      </c>
      <c r="B30" s="13"/>
      <c r="C30" s="13"/>
      <c r="D30" s="13"/>
      <c r="E30" s="95">
        <f t="shared" si="2"/>
        <v>47065</v>
      </c>
      <c r="F30" s="96">
        <f t="shared" si="3"/>
        <v>47070</v>
      </c>
      <c r="H30" s="58" t="s">
        <v>305</v>
      </c>
    </row>
    <row r="31" spans="1:8" ht="15">
      <c r="A31" s="13" t="s">
        <v>302</v>
      </c>
      <c r="B31" s="13"/>
      <c r="C31" s="13"/>
      <c r="D31" s="13"/>
      <c r="E31" s="95">
        <f t="shared" si="2"/>
        <v>47073</v>
      </c>
      <c r="F31" s="96">
        <f t="shared" si="3"/>
        <v>47078</v>
      </c>
      <c r="H31" s="58" t="s">
        <v>305</v>
      </c>
    </row>
    <row r="32" spans="1:8" ht="15">
      <c r="A32" s="13" t="s">
        <v>303</v>
      </c>
      <c r="B32" s="13"/>
      <c r="C32" s="13"/>
      <c r="D32" s="13"/>
      <c r="E32" s="95">
        <f t="shared" si="2"/>
        <v>47081</v>
      </c>
      <c r="F32" s="96">
        <f t="shared" si="3"/>
        <v>47086</v>
      </c>
      <c r="H32" s="58" t="s">
        <v>305</v>
      </c>
    </row>
    <row r="33" spans="1:6" ht="15">
      <c r="A33" s="13" t="s">
        <v>290</v>
      </c>
      <c r="B33" s="13"/>
      <c r="C33" s="13"/>
      <c r="D33" s="13"/>
      <c r="E33" s="13"/>
      <c r="F33" s="13"/>
    </row>
    <row r="36" ht="15">
      <c r="H36" s="58" t="s">
        <v>310</v>
      </c>
    </row>
  </sheetData>
  <sheetProtection/>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125" zoomScaleNormal="125" zoomScalePageLayoutView="0" workbookViewId="0" topLeftCell="A1">
      <selection activeCell="J5" sqref="J5"/>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59</v>
      </c>
      <c r="C3" s="5"/>
      <c r="D3" s="5" t="s">
        <v>63</v>
      </c>
      <c r="E3" s="19" t="s">
        <v>4</v>
      </c>
      <c r="F3" s="5" t="s">
        <v>340</v>
      </c>
      <c r="G3" s="71" t="s">
        <v>68</v>
      </c>
      <c r="H3" s="72">
        <v>44143245254</v>
      </c>
      <c r="I3" s="74"/>
      <c r="J3" s="2" t="s">
        <v>66</v>
      </c>
    </row>
    <row r="4" spans="1:10" ht="21.75" thickBot="1">
      <c r="A4" s="13"/>
      <c r="B4" s="40"/>
      <c r="C4" s="5"/>
      <c r="D4" s="5" t="s">
        <v>355</v>
      </c>
      <c r="E4" s="19"/>
      <c r="F4" s="5"/>
      <c r="G4" s="71" t="s">
        <v>68</v>
      </c>
      <c r="H4" s="72">
        <v>44143243254</v>
      </c>
      <c r="I4" s="74"/>
      <c r="J4" s="3" t="s">
        <v>356</v>
      </c>
    </row>
    <row r="5" spans="1:10" ht="21.75" thickBot="1">
      <c r="A5" s="13"/>
      <c r="B5" s="54" t="s">
        <v>147</v>
      </c>
      <c r="C5" s="55"/>
      <c r="D5" s="55"/>
      <c r="E5" s="56" t="s">
        <v>38</v>
      </c>
      <c r="F5" s="55"/>
      <c r="G5" s="78">
        <v>32000</v>
      </c>
      <c r="H5" s="78">
        <f>H61</f>
        <v>47255</v>
      </c>
      <c r="I5" s="62"/>
      <c r="J5" s="57" t="s">
        <v>146</v>
      </c>
    </row>
    <row r="6" spans="2:10" ht="15.75">
      <c r="B6" s="7"/>
      <c r="C6" s="21" t="s">
        <v>127</v>
      </c>
      <c r="D6" s="21"/>
      <c r="E6" s="22" t="s">
        <v>5</v>
      </c>
      <c r="F6" s="59"/>
      <c r="G6" s="79">
        <f>G5</f>
        <v>32000</v>
      </c>
      <c r="H6" s="79">
        <f>G6+(I6-1)*1000+255</f>
        <v>39255</v>
      </c>
      <c r="I6" s="67">
        <v>8</v>
      </c>
      <c r="J6" s="47" t="s">
        <v>93</v>
      </c>
    </row>
    <row r="7" spans="2:10" ht="51.75" customHeight="1">
      <c r="B7" s="7"/>
      <c r="C7" s="15"/>
      <c r="D7" s="60" t="s">
        <v>62</v>
      </c>
      <c r="E7" s="44" t="s">
        <v>5</v>
      </c>
      <c r="F7" s="49"/>
      <c r="G7" s="80">
        <f>G6+1</f>
        <v>32001</v>
      </c>
      <c r="H7" s="80">
        <f>G7+7199</f>
        <v>39200</v>
      </c>
      <c r="I7" s="63"/>
      <c r="J7" s="50" t="s">
        <v>71</v>
      </c>
    </row>
    <row r="8" spans="2:10" ht="63.75" customHeight="1">
      <c r="B8" s="7"/>
      <c r="C8" s="15"/>
      <c r="D8" s="32" t="s">
        <v>51</v>
      </c>
      <c r="E8" s="36" t="s">
        <v>37</v>
      </c>
      <c r="F8" s="29"/>
      <c r="G8" s="81">
        <f>H7+1</f>
        <v>39201</v>
      </c>
      <c r="H8" s="81">
        <f>G8+I8</f>
        <v>39216</v>
      </c>
      <c r="I8" s="64">
        <v>15</v>
      </c>
      <c r="J8" s="31" t="s">
        <v>52</v>
      </c>
    </row>
    <row r="9" spans="2:10" ht="13.5" customHeight="1">
      <c r="B9" s="7"/>
      <c r="C9" s="27"/>
      <c r="D9" s="32" t="s">
        <v>94</v>
      </c>
      <c r="E9" s="36" t="s">
        <v>37</v>
      </c>
      <c r="F9" s="29"/>
      <c r="G9" s="81">
        <f>H8+1</f>
        <v>39217</v>
      </c>
      <c r="H9" s="81">
        <f>G9+I9</f>
        <v>39244</v>
      </c>
      <c r="I9" s="64">
        <v>27</v>
      </c>
      <c r="J9" s="31" t="s">
        <v>106</v>
      </c>
    </row>
    <row r="10" spans="2:10" ht="29.25" customHeight="1">
      <c r="B10" s="7"/>
      <c r="C10" s="15"/>
      <c r="D10" s="33" t="s">
        <v>81</v>
      </c>
      <c r="E10" s="38" t="s">
        <v>37</v>
      </c>
      <c r="F10" s="25"/>
      <c r="G10" s="81">
        <f>H9+1</f>
        <v>39245</v>
      </c>
      <c r="H10" s="26"/>
      <c r="I10" s="65"/>
      <c r="J10" s="37" t="s">
        <v>50</v>
      </c>
    </row>
    <row r="11" spans="2:10" ht="15.75" customHeight="1">
      <c r="B11" s="7"/>
      <c r="C11" s="15"/>
      <c r="D11" s="33" t="s">
        <v>82</v>
      </c>
      <c r="E11" s="38" t="s">
        <v>37</v>
      </c>
      <c r="F11" s="25"/>
      <c r="G11" s="81">
        <f>G10+1</f>
        <v>39246</v>
      </c>
      <c r="H11" s="81">
        <f>G11+I11</f>
        <v>39254</v>
      </c>
      <c r="I11" s="64">
        <v>8</v>
      </c>
      <c r="J11" s="37" t="s">
        <v>95</v>
      </c>
    </row>
    <row r="12" spans="2:10" ht="47.25">
      <c r="B12" s="7"/>
      <c r="C12" s="21" t="s">
        <v>128</v>
      </c>
      <c r="D12" s="21"/>
      <c r="E12" s="22" t="s">
        <v>37</v>
      </c>
      <c r="F12" s="59"/>
      <c r="G12" s="79">
        <f>G6+I6*1000</f>
        <v>40000</v>
      </c>
      <c r="H12" s="79">
        <f>G12+(I12-1)*1000+255</f>
        <v>40255</v>
      </c>
      <c r="I12" s="67">
        <v>1</v>
      </c>
      <c r="J12" s="47" t="s">
        <v>99</v>
      </c>
    </row>
    <row r="13" spans="2:10" ht="13.5" customHeight="1">
      <c r="B13" s="7"/>
      <c r="C13" s="27"/>
      <c r="D13" s="32" t="s">
        <v>40</v>
      </c>
      <c r="E13" s="28" t="s">
        <v>37</v>
      </c>
      <c r="F13" s="29"/>
      <c r="G13" s="81">
        <f>G12+1</f>
        <v>40001</v>
      </c>
      <c r="H13" s="81">
        <f>G13+I13</f>
        <v>40015</v>
      </c>
      <c r="I13" s="64">
        <v>14</v>
      </c>
      <c r="J13" s="31" t="s">
        <v>129</v>
      </c>
    </row>
    <row r="14" spans="2:10" ht="13.5" customHeight="1">
      <c r="B14" s="7"/>
      <c r="C14" s="27"/>
      <c r="D14" s="32" t="s">
        <v>76</v>
      </c>
      <c r="E14" s="28" t="s">
        <v>37</v>
      </c>
      <c r="F14" s="29"/>
      <c r="G14" s="81">
        <f>H13+1</f>
        <v>40016</v>
      </c>
      <c r="H14" s="81">
        <f>G14+I14</f>
        <v>40031</v>
      </c>
      <c r="I14" s="64">
        <v>15</v>
      </c>
      <c r="J14" s="31"/>
    </row>
    <row r="15" spans="2:10" ht="13.5" customHeight="1">
      <c r="B15" s="7"/>
      <c r="C15" s="27"/>
      <c r="D15" s="32" t="s">
        <v>77</v>
      </c>
      <c r="E15" s="36" t="s">
        <v>37</v>
      </c>
      <c r="F15" s="29"/>
      <c r="G15" s="81">
        <f aca="true" t="shared" si="0" ref="G15:G27">H14+1</f>
        <v>40032</v>
      </c>
      <c r="H15" s="81">
        <f>G15+I15</f>
        <v>40047</v>
      </c>
      <c r="I15" s="64">
        <v>15</v>
      </c>
      <c r="J15" s="31"/>
    </row>
    <row r="16" spans="2:10" ht="13.5" customHeight="1">
      <c r="B16" s="7"/>
      <c r="C16" s="27"/>
      <c r="D16" s="32" t="s">
        <v>75</v>
      </c>
      <c r="E16" s="36" t="s">
        <v>37</v>
      </c>
      <c r="F16" s="29"/>
      <c r="G16" s="81">
        <f t="shared" si="0"/>
        <v>40048</v>
      </c>
      <c r="H16" s="81">
        <f>G16+I16</f>
        <v>40063</v>
      </c>
      <c r="I16" s="64">
        <v>15</v>
      </c>
      <c r="J16" s="31"/>
    </row>
    <row r="17" spans="2:10" ht="13.5" customHeight="1">
      <c r="B17" s="7"/>
      <c r="C17" s="27"/>
      <c r="D17" s="32" t="s">
        <v>41</v>
      </c>
      <c r="E17" s="28" t="s">
        <v>37</v>
      </c>
      <c r="F17" s="29"/>
      <c r="G17" s="81">
        <f t="shared" si="0"/>
        <v>40064</v>
      </c>
      <c r="H17" s="81">
        <f aca="true" t="shared" si="1" ref="H17:H27">G17+I17</f>
        <v>40079</v>
      </c>
      <c r="I17" s="64">
        <v>15</v>
      </c>
      <c r="J17" s="31"/>
    </row>
    <row r="18" spans="2:10" ht="13.5" customHeight="1">
      <c r="B18" s="7"/>
      <c r="C18" s="27"/>
      <c r="D18" s="32" t="s">
        <v>42</v>
      </c>
      <c r="E18" s="28" t="s">
        <v>37</v>
      </c>
      <c r="F18" s="29"/>
      <c r="G18" s="81">
        <f t="shared" si="0"/>
        <v>40080</v>
      </c>
      <c r="H18" s="81">
        <f t="shared" si="1"/>
        <v>40095</v>
      </c>
      <c r="I18" s="64">
        <v>15</v>
      </c>
      <c r="J18" s="31" t="s">
        <v>78</v>
      </c>
    </row>
    <row r="19" spans="2:10" ht="13.5" customHeight="1">
      <c r="B19" s="7"/>
      <c r="C19" s="27"/>
      <c r="D19" s="32" t="s">
        <v>43</v>
      </c>
      <c r="E19" s="28" t="s">
        <v>37</v>
      </c>
      <c r="F19" s="29"/>
      <c r="G19" s="81">
        <f t="shared" si="0"/>
        <v>40096</v>
      </c>
      <c r="H19" s="81">
        <f t="shared" si="1"/>
        <v>40111</v>
      </c>
      <c r="I19" s="64">
        <v>15</v>
      </c>
      <c r="J19" s="31"/>
    </row>
    <row r="20" spans="2:10" ht="13.5" customHeight="1">
      <c r="B20" s="7"/>
      <c r="C20" s="27"/>
      <c r="D20" s="32" t="s">
        <v>44</v>
      </c>
      <c r="E20" s="28" t="s">
        <v>37</v>
      </c>
      <c r="F20" s="29"/>
      <c r="G20" s="81">
        <f t="shared" si="0"/>
        <v>40112</v>
      </c>
      <c r="H20" s="81">
        <f t="shared" si="1"/>
        <v>40127</v>
      </c>
      <c r="I20" s="64">
        <v>15</v>
      </c>
      <c r="J20" s="31"/>
    </row>
    <row r="21" spans="2:10" ht="13.5" customHeight="1">
      <c r="B21" s="7"/>
      <c r="C21" s="27"/>
      <c r="D21" s="32" t="s">
        <v>83</v>
      </c>
      <c r="E21" s="28" t="s">
        <v>37</v>
      </c>
      <c r="F21" s="29"/>
      <c r="G21" s="81">
        <f t="shared" si="0"/>
        <v>40128</v>
      </c>
      <c r="H21" s="81">
        <f t="shared" si="1"/>
        <v>40143</v>
      </c>
      <c r="I21" s="64">
        <v>15</v>
      </c>
      <c r="J21" s="31" t="s">
        <v>55</v>
      </c>
    </row>
    <row r="22" spans="2:10" ht="13.5" customHeight="1">
      <c r="B22" s="7"/>
      <c r="C22" s="27"/>
      <c r="D22" s="32" t="s">
        <v>45</v>
      </c>
      <c r="E22" s="28" t="s">
        <v>37</v>
      </c>
      <c r="F22" s="29"/>
      <c r="G22" s="81">
        <f t="shared" si="0"/>
        <v>40144</v>
      </c>
      <c r="H22" s="81">
        <f t="shared" si="1"/>
        <v>40159</v>
      </c>
      <c r="I22" s="64">
        <v>15</v>
      </c>
      <c r="J22" s="31"/>
    </row>
    <row r="23" spans="2:10" ht="13.5" customHeight="1">
      <c r="B23" s="7"/>
      <c r="C23" s="27"/>
      <c r="D23" s="32" t="s">
        <v>46</v>
      </c>
      <c r="E23" s="28" t="s">
        <v>37</v>
      </c>
      <c r="F23" s="29"/>
      <c r="G23" s="81">
        <f t="shared" si="0"/>
        <v>40160</v>
      </c>
      <c r="H23" s="81">
        <f t="shared" si="1"/>
        <v>40175</v>
      </c>
      <c r="I23" s="64">
        <v>15</v>
      </c>
      <c r="J23" s="31"/>
    </row>
    <row r="24" spans="2:10" ht="13.5" customHeight="1">
      <c r="B24" s="7"/>
      <c r="C24" s="27"/>
      <c r="D24" s="32" t="s">
        <v>47</v>
      </c>
      <c r="E24" s="28" t="s">
        <v>37</v>
      </c>
      <c r="F24" s="29"/>
      <c r="G24" s="81">
        <f t="shared" si="0"/>
        <v>40176</v>
      </c>
      <c r="H24" s="81">
        <f t="shared" si="1"/>
        <v>40191</v>
      </c>
      <c r="I24" s="64">
        <v>15</v>
      </c>
      <c r="J24" s="31"/>
    </row>
    <row r="25" spans="2:10" ht="13.5" customHeight="1">
      <c r="B25" s="7"/>
      <c r="C25" s="27"/>
      <c r="D25" s="32" t="s">
        <v>48</v>
      </c>
      <c r="E25" s="28" t="s">
        <v>37</v>
      </c>
      <c r="F25" s="29"/>
      <c r="G25" s="81">
        <f t="shared" si="0"/>
        <v>40192</v>
      </c>
      <c r="H25" s="81">
        <f t="shared" si="1"/>
        <v>40207</v>
      </c>
      <c r="I25" s="64">
        <v>15</v>
      </c>
      <c r="J25" s="31"/>
    </row>
    <row r="26" spans="2:10" ht="15.75" customHeight="1">
      <c r="B26" s="7"/>
      <c r="C26" s="15"/>
      <c r="D26" s="32" t="s">
        <v>94</v>
      </c>
      <c r="E26" s="38" t="s">
        <v>37</v>
      </c>
      <c r="F26" s="25"/>
      <c r="G26" s="81">
        <f t="shared" si="0"/>
        <v>40208</v>
      </c>
      <c r="H26" s="81">
        <f t="shared" si="1"/>
        <v>40223</v>
      </c>
      <c r="I26" s="64">
        <v>15</v>
      </c>
      <c r="J26" s="31" t="s">
        <v>107</v>
      </c>
    </row>
    <row r="27" spans="2:10" ht="15.75" customHeight="1">
      <c r="B27" s="7"/>
      <c r="C27" s="15"/>
      <c r="D27" s="33" t="s">
        <v>82</v>
      </c>
      <c r="E27" s="38" t="s">
        <v>37</v>
      </c>
      <c r="F27" s="25"/>
      <c r="G27" s="81">
        <f t="shared" si="0"/>
        <v>40224</v>
      </c>
      <c r="H27" s="81">
        <f t="shared" si="1"/>
        <v>40254</v>
      </c>
      <c r="I27" s="64">
        <v>30</v>
      </c>
      <c r="J27" s="37" t="s">
        <v>95</v>
      </c>
    </row>
    <row r="28" spans="2:10" ht="31.5">
      <c r="B28" s="7"/>
      <c r="C28" s="21" t="s">
        <v>130</v>
      </c>
      <c r="D28" s="21"/>
      <c r="E28" s="22" t="s">
        <v>37</v>
      </c>
      <c r="F28" s="59"/>
      <c r="G28" s="79">
        <f>G12+I12*1000</f>
        <v>41000</v>
      </c>
      <c r="H28" s="79">
        <f>G28+(I28-1)*1000+255</f>
        <v>42255</v>
      </c>
      <c r="I28" s="67">
        <v>2</v>
      </c>
      <c r="J28" s="53" t="s">
        <v>140</v>
      </c>
    </row>
    <row r="29" spans="2:10" ht="45" customHeight="1">
      <c r="B29" s="7"/>
      <c r="C29" s="27"/>
      <c r="D29" s="32" t="s">
        <v>109</v>
      </c>
      <c r="E29" s="36" t="s">
        <v>37</v>
      </c>
      <c r="F29" s="29"/>
      <c r="G29" s="81">
        <f>G28+1</f>
        <v>41001</v>
      </c>
      <c r="H29" s="81">
        <f aca="true" t="shared" si="2" ref="H29:H34">G29+I29</f>
        <v>41100</v>
      </c>
      <c r="I29" s="64">
        <v>99</v>
      </c>
      <c r="J29" s="31" t="s">
        <v>112</v>
      </c>
    </row>
    <row r="30" spans="2:10" ht="47.25" customHeight="1">
      <c r="B30" s="7"/>
      <c r="C30" s="27"/>
      <c r="D30" s="32" t="s">
        <v>108</v>
      </c>
      <c r="E30" s="36" t="s">
        <v>37</v>
      </c>
      <c r="F30" s="29"/>
      <c r="G30" s="81">
        <f>H29+1</f>
        <v>41101</v>
      </c>
      <c r="H30" s="81">
        <f t="shared" si="2"/>
        <v>41200</v>
      </c>
      <c r="I30" s="64">
        <v>99</v>
      </c>
      <c r="J30" s="31" t="s">
        <v>54</v>
      </c>
    </row>
    <row r="31" spans="2:10" ht="15.75" customHeight="1">
      <c r="B31" s="7"/>
      <c r="C31" s="15"/>
      <c r="D31" s="33" t="s">
        <v>57</v>
      </c>
      <c r="E31" s="38" t="s">
        <v>37</v>
      </c>
      <c r="F31" s="25"/>
      <c r="G31" s="81">
        <f>H30+1</f>
        <v>41201</v>
      </c>
      <c r="H31" s="81">
        <f t="shared" si="2"/>
        <v>41254</v>
      </c>
      <c r="I31" s="64">
        <v>53</v>
      </c>
      <c r="J31" s="37" t="s">
        <v>95</v>
      </c>
    </row>
    <row r="32" spans="2:10" ht="47.25" customHeight="1">
      <c r="B32" s="7"/>
      <c r="C32" s="27"/>
      <c r="D32" s="32" t="s">
        <v>111</v>
      </c>
      <c r="E32" s="36" t="s">
        <v>37</v>
      </c>
      <c r="F32" s="29"/>
      <c r="G32" s="81">
        <f>G29+1000</f>
        <v>42001</v>
      </c>
      <c r="H32" s="81">
        <f t="shared" si="2"/>
        <v>42100</v>
      </c>
      <c r="I32" s="64">
        <v>99</v>
      </c>
      <c r="J32" s="31" t="s">
        <v>112</v>
      </c>
    </row>
    <row r="33" spans="2:10" ht="45.75" customHeight="1">
      <c r="B33" s="7"/>
      <c r="C33" s="27"/>
      <c r="D33" s="32" t="s">
        <v>110</v>
      </c>
      <c r="E33" s="36" t="s">
        <v>37</v>
      </c>
      <c r="F33" s="29"/>
      <c r="G33" s="81">
        <f>H32+1</f>
        <v>42101</v>
      </c>
      <c r="H33" s="81">
        <f t="shared" si="2"/>
        <v>42200</v>
      </c>
      <c r="I33" s="64">
        <v>99</v>
      </c>
      <c r="J33" s="31" t="s">
        <v>54</v>
      </c>
    </row>
    <row r="34" spans="2:10" ht="15.75" customHeight="1">
      <c r="B34" s="7"/>
      <c r="C34" s="15"/>
      <c r="D34" s="33" t="s">
        <v>57</v>
      </c>
      <c r="E34" s="38" t="s">
        <v>37</v>
      </c>
      <c r="F34" s="25"/>
      <c r="G34" s="81">
        <f>H33+1</f>
        <v>42201</v>
      </c>
      <c r="H34" s="81">
        <f t="shared" si="2"/>
        <v>42254</v>
      </c>
      <c r="I34" s="64">
        <v>53</v>
      </c>
      <c r="J34" s="37" t="s">
        <v>95</v>
      </c>
    </row>
    <row r="35" spans="2:10" ht="63">
      <c r="B35" s="7"/>
      <c r="C35" s="21" t="s">
        <v>131</v>
      </c>
      <c r="D35" s="46" t="s">
        <v>80</v>
      </c>
      <c r="E35" s="22" t="s">
        <v>37</v>
      </c>
      <c r="F35" s="59"/>
      <c r="G35" s="79">
        <f>G28+I28*1000</f>
        <v>43000</v>
      </c>
      <c r="H35" s="79">
        <f>G35+(I35-1)*1000+255</f>
        <v>45255</v>
      </c>
      <c r="I35" s="67">
        <v>3</v>
      </c>
      <c r="J35" s="53" t="s">
        <v>139</v>
      </c>
    </row>
    <row r="36" spans="2:10" ht="53.25" customHeight="1">
      <c r="B36" s="7"/>
      <c r="C36" s="16"/>
      <c r="D36" s="33" t="s">
        <v>132</v>
      </c>
      <c r="E36" s="24" t="s">
        <v>37</v>
      </c>
      <c r="F36" s="25"/>
      <c r="G36" s="85">
        <f>G35+1</f>
        <v>43001</v>
      </c>
      <c r="H36" s="26"/>
      <c r="I36" s="65"/>
      <c r="J36" s="17" t="s">
        <v>113</v>
      </c>
    </row>
    <row r="37" spans="2:10" ht="27.75" customHeight="1">
      <c r="B37" s="7"/>
      <c r="C37" s="15"/>
      <c r="D37" s="33" t="s">
        <v>133</v>
      </c>
      <c r="E37" s="24" t="s">
        <v>37</v>
      </c>
      <c r="F37" s="25"/>
      <c r="G37" s="83">
        <f>G36+1</f>
        <v>43002</v>
      </c>
      <c r="H37" s="26"/>
      <c r="I37" s="65"/>
      <c r="J37" s="17" t="s">
        <v>86</v>
      </c>
    </row>
    <row r="38" spans="2:10" ht="28.5" customHeight="1">
      <c r="B38" s="7"/>
      <c r="C38" s="15"/>
      <c r="D38" s="33" t="s">
        <v>134</v>
      </c>
      <c r="E38" s="24" t="s">
        <v>37</v>
      </c>
      <c r="F38" s="25"/>
      <c r="G38" s="83">
        <f aca="true" t="shared" si="3" ref="G38:G44">G37+1</f>
        <v>43003</v>
      </c>
      <c r="H38" s="26"/>
      <c r="I38" s="65"/>
      <c r="J38" s="17" t="s">
        <v>86</v>
      </c>
    </row>
    <row r="39" spans="2:10" ht="27.75" customHeight="1">
      <c r="B39" s="7"/>
      <c r="C39" s="15"/>
      <c r="D39" s="33" t="s">
        <v>135</v>
      </c>
      <c r="E39" s="24" t="s">
        <v>37</v>
      </c>
      <c r="F39" s="25"/>
      <c r="G39" s="83">
        <f t="shared" si="3"/>
        <v>43004</v>
      </c>
      <c r="H39" s="26"/>
      <c r="I39" s="65"/>
      <c r="J39" s="17" t="s">
        <v>86</v>
      </c>
    </row>
    <row r="40" spans="2:10" ht="30">
      <c r="B40" s="7"/>
      <c r="C40" s="15"/>
      <c r="D40" s="33" t="s">
        <v>136</v>
      </c>
      <c r="E40" s="24" t="s">
        <v>37</v>
      </c>
      <c r="F40" s="25"/>
      <c r="G40" s="83">
        <f t="shared" si="3"/>
        <v>43005</v>
      </c>
      <c r="H40" s="26"/>
      <c r="I40" s="66"/>
      <c r="J40" s="31" t="s">
        <v>72</v>
      </c>
    </row>
    <row r="41" spans="2:10" ht="13.5" customHeight="1">
      <c r="B41" s="7"/>
      <c r="C41" s="27"/>
      <c r="D41" s="52" t="s">
        <v>137</v>
      </c>
      <c r="E41" s="28" t="s">
        <v>37</v>
      </c>
      <c r="F41" s="29"/>
      <c r="G41" s="83">
        <f t="shared" si="3"/>
        <v>43006</v>
      </c>
      <c r="H41" s="30"/>
      <c r="I41" s="66"/>
      <c r="J41" s="51" t="s">
        <v>90</v>
      </c>
    </row>
    <row r="42" spans="2:10" ht="13.5" customHeight="1">
      <c r="B42" s="7"/>
      <c r="C42" s="27"/>
      <c r="D42" s="34" t="s">
        <v>79</v>
      </c>
      <c r="E42" s="28" t="s">
        <v>37</v>
      </c>
      <c r="F42" s="29"/>
      <c r="G42" s="83">
        <f t="shared" si="3"/>
        <v>43007</v>
      </c>
      <c r="H42" s="30"/>
      <c r="I42" s="66"/>
      <c r="J42" s="31" t="s">
        <v>72</v>
      </c>
    </row>
    <row r="43" spans="2:10" ht="13.5" customHeight="1">
      <c r="B43" s="7"/>
      <c r="C43" s="27"/>
      <c r="D43" s="34" t="s">
        <v>138</v>
      </c>
      <c r="E43" s="24" t="s">
        <v>37</v>
      </c>
      <c r="F43" s="29"/>
      <c r="G43" s="82">
        <f t="shared" si="3"/>
        <v>43008</v>
      </c>
      <c r="H43" s="29"/>
      <c r="I43" s="66"/>
      <c r="J43" s="31" t="s">
        <v>72</v>
      </c>
    </row>
    <row r="44" spans="2:10" ht="13.5" customHeight="1">
      <c r="B44" s="7"/>
      <c r="C44" s="27"/>
      <c r="D44" s="34" t="s">
        <v>115</v>
      </c>
      <c r="E44" s="38" t="s">
        <v>37</v>
      </c>
      <c r="F44" s="29"/>
      <c r="G44" s="82">
        <f t="shared" si="3"/>
        <v>43009</v>
      </c>
      <c r="H44" s="81">
        <f aca="true" t="shared" si="4" ref="H44:H57">G44+I44</f>
        <v>43031</v>
      </c>
      <c r="I44" s="64">
        <v>22</v>
      </c>
      <c r="J44" s="17" t="s">
        <v>114</v>
      </c>
    </row>
    <row r="45" spans="2:10" ht="28.5" customHeight="1">
      <c r="B45" s="7"/>
      <c r="C45" s="27"/>
      <c r="D45" s="32" t="s">
        <v>122</v>
      </c>
      <c r="E45" s="28" t="s">
        <v>37</v>
      </c>
      <c r="F45" s="29"/>
      <c r="G45" s="81">
        <f>H44+1</f>
        <v>43032</v>
      </c>
      <c r="H45" s="81">
        <f t="shared" si="4"/>
        <v>43047</v>
      </c>
      <c r="I45" s="64">
        <v>15</v>
      </c>
      <c r="J45" s="31" t="s">
        <v>72</v>
      </c>
    </row>
    <row r="46" spans="2:10" ht="32.25" customHeight="1">
      <c r="B46" s="7"/>
      <c r="C46" s="27"/>
      <c r="D46" s="32" t="s">
        <v>118</v>
      </c>
      <c r="E46" s="28" t="s">
        <v>37</v>
      </c>
      <c r="F46" s="29"/>
      <c r="G46" s="81">
        <f aca="true" t="shared" si="5" ref="G46:G57">H45+1</f>
        <v>43048</v>
      </c>
      <c r="H46" s="81">
        <f t="shared" si="4"/>
        <v>43063</v>
      </c>
      <c r="I46" s="64">
        <v>15</v>
      </c>
      <c r="J46" s="31" t="s">
        <v>123</v>
      </c>
    </row>
    <row r="47" spans="2:10" ht="32.25" customHeight="1">
      <c r="B47" s="7"/>
      <c r="C47" s="27"/>
      <c r="D47" s="32" t="s">
        <v>117</v>
      </c>
      <c r="E47" s="36" t="s">
        <v>37</v>
      </c>
      <c r="F47" s="29"/>
      <c r="G47" s="81">
        <f t="shared" si="5"/>
        <v>43064</v>
      </c>
      <c r="H47" s="81">
        <f t="shared" si="4"/>
        <v>43079</v>
      </c>
      <c r="I47" s="64">
        <v>15</v>
      </c>
      <c r="J47" s="31" t="s">
        <v>123</v>
      </c>
    </row>
    <row r="48" spans="2:10" ht="52.5" customHeight="1">
      <c r="B48" s="7"/>
      <c r="C48" s="27"/>
      <c r="D48" s="35" t="s">
        <v>53</v>
      </c>
      <c r="E48" s="24" t="s">
        <v>37</v>
      </c>
      <c r="F48" s="29"/>
      <c r="G48" s="81">
        <f t="shared" si="5"/>
        <v>43080</v>
      </c>
      <c r="H48" s="81">
        <f t="shared" si="4"/>
        <v>43095</v>
      </c>
      <c r="I48" s="64">
        <v>15</v>
      </c>
      <c r="J48" s="31" t="s">
        <v>123</v>
      </c>
    </row>
    <row r="49" spans="2:10" ht="28.5" customHeight="1">
      <c r="B49" s="7"/>
      <c r="C49" s="27"/>
      <c r="D49" s="35" t="s">
        <v>91</v>
      </c>
      <c r="E49" s="28" t="s">
        <v>37</v>
      </c>
      <c r="F49" s="29"/>
      <c r="G49" s="81">
        <f t="shared" si="5"/>
        <v>43096</v>
      </c>
      <c r="H49" s="81">
        <f t="shared" si="4"/>
        <v>43111</v>
      </c>
      <c r="I49" s="64">
        <v>15</v>
      </c>
      <c r="J49" s="31" t="s">
        <v>123</v>
      </c>
    </row>
    <row r="50" spans="2:10" ht="42.75" customHeight="1">
      <c r="B50" s="7"/>
      <c r="C50" s="27"/>
      <c r="D50" s="35" t="s">
        <v>92</v>
      </c>
      <c r="E50" s="28" t="s">
        <v>37</v>
      </c>
      <c r="F50" s="29"/>
      <c r="G50" s="81">
        <f t="shared" si="5"/>
        <v>43112</v>
      </c>
      <c r="H50" s="81">
        <f t="shared" si="4"/>
        <v>43127</v>
      </c>
      <c r="I50" s="64">
        <v>15</v>
      </c>
      <c r="J50" s="31" t="s">
        <v>123</v>
      </c>
    </row>
    <row r="51" spans="2:10" ht="59.25" customHeight="1">
      <c r="B51" s="7"/>
      <c r="C51" s="27"/>
      <c r="D51" s="35" t="s">
        <v>56</v>
      </c>
      <c r="E51" s="28" t="s">
        <v>37</v>
      </c>
      <c r="F51" s="29"/>
      <c r="G51" s="81">
        <f t="shared" si="5"/>
        <v>43128</v>
      </c>
      <c r="H51" s="81">
        <f t="shared" si="4"/>
        <v>43143</v>
      </c>
      <c r="I51" s="64">
        <v>15</v>
      </c>
      <c r="J51" s="31" t="s">
        <v>123</v>
      </c>
    </row>
    <row r="52" spans="2:10" ht="66" customHeight="1">
      <c r="B52" s="7"/>
      <c r="C52" s="27"/>
      <c r="D52" s="35" t="s">
        <v>120</v>
      </c>
      <c r="E52" s="36" t="s">
        <v>37</v>
      </c>
      <c r="F52" s="29"/>
      <c r="G52" s="81">
        <f t="shared" si="5"/>
        <v>43144</v>
      </c>
      <c r="H52" s="81">
        <f t="shared" si="4"/>
        <v>43159</v>
      </c>
      <c r="I52" s="64">
        <v>15</v>
      </c>
      <c r="J52" s="31" t="s">
        <v>123</v>
      </c>
    </row>
    <row r="53" spans="2:10" ht="28.5" customHeight="1">
      <c r="B53" s="7"/>
      <c r="C53" s="27"/>
      <c r="D53" s="35" t="s">
        <v>121</v>
      </c>
      <c r="E53" s="28" t="s">
        <v>37</v>
      </c>
      <c r="F53" s="29"/>
      <c r="G53" s="81">
        <f t="shared" si="5"/>
        <v>43160</v>
      </c>
      <c r="H53" s="81">
        <f t="shared" si="4"/>
        <v>43175</v>
      </c>
      <c r="I53" s="64">
        <v>15</v>
      </c>
      <c r="J53" s="31" t="s">
        <v>123</v>
      </c>
    </row>
    <row r="54" spans="2:10" ht="28.5" customHeight="1">
      <c r="B54" s="7"/>
      <c r="C54" s="27"/>
      <c r="D54" s="35" t="s">
        <v>119</v>
      </c>
      <c r="E54" s="36" t="s">
        <v>37</v>
      </c>
      <c r="F54" s="29"/>
      <c r="G54" s="81">
        <f t="shared" si="5"/>
        <v>43176</v>
      </c>
      <c r="H54" s="81">
        <f t="shared" si="4"/>
        <v>43191</v>
      </c>
      <c r="I54" s="64">
        <v>15</v>
      </c>
      <c r="J54" s="31" t="s">
        <v>123</v>
      </c>
    </row>
    <row r="55" spans="2:10" ht="28.5" customHeight="1">
      <c r="B55" s="7"/>
      <c r="C55" s="27"/>
      <c r="D55" s="35" t="s">
        <v>45</v>
      </c>
      <c r="E55" s="36" t="s">
        <v>37</v>
      </c>
      <c r="F55" s="29"/>
      <c r="G55" s="81">
        <f t="shared" si="5"/>
        <v>43192</v>
      </c>
      <c r="H55" s="81">
        <f t="shared" si="4"/>
        <v>43207</v>
      </c>
      <c r="I55" s="64">
        <v>15</v>
      </c>
      <c r="J55" s="31" t="s">
        <v>123</v>
      </c>
    </row>
    <row r="56" spans="2:10" ht="39.75" customHeight="1">
      <c r="B56" s="7"/>
      <c r="C56" s="27"/>
      <c r="D56" s="35" t="s">
        <v>46</v>
      </c>
      <c r="E56" s="28" t="s">
        <v>37</v>
      </c>
      <c r="F56" s="29"/>
      <c r="G56" s="81">
        <f t="shared" si="5"/>
        <v>43208</v>
      </c>
      <c r="H56" s="81">
        <f t="shared" si="4"/>
        <v>43223</v>
      </c>
      <c r="I56" s="64">
        <v>15</v>
      </c>
      <c r="J56" s="31" t="s">
        <v>123</v>
      </c>
    </row>
    <row r="57" spans="2:10" ht="15.75" customHeight="1">
      <c r="B57" s="7"/>
      <c r="C57" s="15"/>
      <c r="D57" s="33" t="s">
        <v>57</v>
      </c>
      <c r="E57" s="38" t="s">
        <v>37</v>
      </c>
      <c r="F57" s="25"/>
      <c r="G57" s="81">
        <f t="shared" si="5"/>
        <v>43224</v>
      </c>
      <c r="H57" s="81">
        <f t="shared" si="4"/>
        <v>43254</v>
      </c>
      <c r="I57" s="64">
        <v>30</v>
      </c>
      <c r="J57" s="37" t="s">
        <v>95</v>
      </c>
    </row>
    <row r="58" spans="2:10" ht="61.5" customHeight="1">
      <c r="B58" s="7"/>
      <c r="C58" s="27"/>
      <c r="D58" s="87" t="s">
        <v>265</v>
      </c>
      <c r="E58" s="88" t="s">
        <v>38</v>
      </c>
      <c r="F58" s="91" t="s">
        <v>267</v>
      </c>
      <c r="G58" s="89">
        <f>G35+1000</f>
        <v>44000</v>
      </c>
      <c r="H58" s="89">
        <f>G58+(I58-1)*1000+255</f>
        <v>44255</v>
      </c>
      <c r="I58" s="68">
        <v>1</v>
      </c>
      <c r="J58" s="43" t="s">
        <v>116</v>
      </c>
    </row>
    <row r="59" spans="2:10" ht="77.25" customHeight="1">
      <c r="B59" s="7"/>
      <c r="C59" s="27"/>
      <c r="D59" s="41" t="s">
        <v>143</v>
      </c>
      <c r="E59" s="45" t="s">
        <v>37</v>
      </c>
      <c r="F59" s="42"/>
      <c r="G59" s="84">
        <f>G58+I58*1000</f>
        <v>45000</v>
      </c>
      <c r="H59" s="84">
        <f>G59+(I59-1)*1000+255</f>
        <v>45255</v>
      </c>
      <c r="I59" s="68">
        <v>1</v>
      </c>
      <c r="J59" s="43" t="s">
        <v>84</v>
      </c>
    </row>
    <row r="60" spans="2:10" ht="15.75">
      <c r="B60" s="7"/>
      <c r="C60" s="21" t="s">
        <v>271</v>
      </c>
      <c r="D60" s="21"/>
      <c r="E60" s="22" t="s">
        <v>37</v>
      </c>
      <c r="F60" s="59"/>
      <c r="G60" s="79">
        <f>G59+I59*1000</f>
        <v>46000</v>
      </c>
      <c r="H60" s="79">
        <f>G60+(I60-1)*1000+255</f>
        <v>46255</v>
      </c>
      <c r="I60" s="67">
        <v>1</v>
      </c>
      <c r="J60" s="47" t="s">
        <v>102</v>
      </c>
    </row>
    <row r="61" spans="2:10" ht="47.25">
      <c r="B61" s="7"/>
      <c r="C61" s="21" t="s">
        <v>272</v>
      </c>
      <c r="D61" s="21"/>
      <c r="E61" s="22" t="s">
        <v>37</v>
      </c>
      <c r="F61" s="59"/>
      <c r="G61" s="79">
        <f>G60+I60*1000</f>
        <v>47000</v>
      </c>
      <c r="H61" s="79">
        <f>G61+(I61-1)*1000+255</f>
        <v>47255</v>
      </c>
      <c r="I61" s="67">
        <v>1</v>
      </c>
      <c r="J61" s="47" t="s">
        <v>269</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125" zoomScaleNormal="125" zoomScalePageLayoutView="0" workbookViewId="0" topLeftCell="A1">
      <selection activeCell="J4" sqref="J4"/>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75" thickBot="1">
      <c r="E2" s="10" t="s">
        <v>39</v>
      </c>
    </row>
    <row r="3" spans="1:10" ht="21.75" thickBot="1">
      <c r="A3" s="13"/>
      <c r="B3" s="39" t="s">
        <v>58</v>
      </c>
      <c r="C3" s="4"/>
      <c r="D3" s="4" t="s">
        <v>142</v>
      </c>
      <c r="E3" s="18" t="s">
        <v>4</v>
      </c>
      <c r="F3" s="4" t="s">
        <v>340</v>
      </c>
      <c r="G3" s="69" t="s">
        <v>67</v>
      </c>
      <c r="H3" s="70">
        <v>44143243254</v>
      </c>
      <c r="I3" s="73"/>
      <c r="J3" s="1" t="s">
        <v>66</v>
      </c>
    </row>
    <row r="4" spans="1:10" ht="21.75" thickBot="1">
      <c r="A4" s="13"/>
      <c r="B4" s="39"/>
      <c r="C4" s="4"/>
      <c r="D4" s="4" t="s">
        <v>350</v>
      </c>
      <c r="E4" s="18"/>
      <c r="F4" s="4"/>
      <c r="G4" s="69" t="s">
        <v>67</v>
      </c>
      <c r="H4" s="70">
        <v>44143241254</v>
      </c>
      <c r="I4" s="73"/>
      <c r="J4" s="3" t="s">
        <v>351</v>
      </c>
    </row>
    <row r="5" spans="1:10" ht="21.75" thickBot="1">
      <c r="A5" s="13"/>
      <c r="B5" s="54" t="s">
        <v>219</v>
      </c>
      <c r="C5" s="55"/>
      <c r="D5" s="55"/>
      <c r="E5" s="56" t="s">
        <v>38</v>
      </c>
      <c r="F5" s="55"/>
      <c r="G5" s="78">
        <v>48000</v>
      </c>
      <c r="H5" s="78">
        <f>H62</f>
        <v>79255</v>
      </c>
      <c r="I5" s="62"/>
      <c r="J5" s="57" t="s">
        <v>96</v>
      </c>
    </row>
    <row r="6" spans="2:10" ht="15.75">
      <c r="B6" s="7"/>
      <c r="C6" s="21" t="s">
        <v>220</v>
      </c>
      <c r="D6" s="21"/>
      <c r="E6" s="22" t="s">
        <v>5</v>
      </c>
      <c r="F6" s="59"/>
      <c r="G6" s="79">
        <f>G5</f>
        <v>48000</v>
      </c>
      <c r="H6" s="79">
        <f>G6+(I6-1)*1000+255</f>
        <v>55255</v>
      </c>
      <c r="I6" s="67">
        <v>8</v>
      </c>
      <c r="J6" s="47" t="s">
        <v>93</v>
      </c>
    </row>
    <row r="7" spans="2:10" ht="51.75" customHeight="1">
      <c r="B7" s="7"/>
      <c r="C7" s="15"/>
      <c r="D7" s="60" t="s">
        <v>62</v>
      </c>
      <c r="E7" s="44" t="s">
        <v>5</v>
      </c>
      <c r="F7" s="49"/>
      <c r="G7" s="80">
        <f>G6+1</f>
        <v>48001</v>
      </c>
      <c r="H7" s="80">
        <f>G7+7199</f>
        <v>55200</v>
      </c>
      <c r="I7" s="63"/>
      <c r="J7" s="50" t="s">
        <v>71</v>
      </c>
    </row>
    <row r="8" spans="2:10" ht="63.75" customHeight="1">
      <c r="B8" s="7"/>
      <c r="C8" s="15"/>
      <c r="D8" s="32" t="s">
        <v>51</v>
      </c>
      <c r="E8" s="36" t="s">
        <v>37</v>
      </c>
      <c r="F8" s="29"/>
      <c r="G8" s="81">
        <f>H7+1</f>
        <v>55201</v>
      </c>
      <c r="H8" s="81">
        <f>G8+I8</f>
        <v>55216</v>
      </c>
      <c r="I8" s="64">
        <v>15</v>
      </c>
      <c r="J8" s="31" t="s">
        <v>52</v>
      </c>
    </row>
    <row r="9" spans="2:10" ht="13.5" customHeight="1">
      <c r="B9" s="7"/>
      <c r="C9" s="27"/>
      <c r="D9" s="32" t="s">
        <v>94</v>
      </c>
      <c r="E9" s="36" t="s">
        <v>37</v>
      </c>
      <c r="F9" s="29"/>
      <c r="G9" s="81">
        <f>H8+1</f>
        <v>55217</v>
      </c>
      <c r="H9" s="81">
        <f>G9+I9</f>
        <v>55244</v>
      </c>
      <c r="I9" s="64">
        <v>27</v>
      </c>
      <c r="J9" s="31" t="s">
        <v>106</v>
      </c>
    </row>
    <row r="10" spans="2:10" ht="29.25" customHeight="1">
      <c r="B10" s="7"/>
      <c r="C10" s="15"/>
      <c r="D10" s="33" t="s">
        <v>81</v>
      </c>
      <c r="E10" s="38" t="s">
        <v>37</v>
      </c>
      <c r="F10" s="25"/>
      <c r="G10" s="81">
        <f>H9+1</f>
        <v>55245</v>
      </c>
      <c r="H10" s="26"/>
      <c r="I10" s="65"/>
      <c r="J10" s="37" t="s">
        <v>50</v>
      </c>
    </row>
    <row r="11" spans="2:10" ht="15.75" customHeight="1">
      <c r="B11" s="7"/>
      <c r="C11" s="15"/>
      <c r="D11" s="33" t="s">
        <v>82</v>
      </c>
      <c r="E11" s="38" t="s">
        <v>37</v>
      </c>
      <c r="F11" s="25"/>
      <c r="G11" s="81">
        <f>G10+1</f>
        <v>55246</v>
      </c>
      <c r="H11" s="81">
        <f>G11+I11</f>
        <v>55254</v>
      </c>
      <c r="I11" s="64">
        <v>8</v>
      </c>
      <c r="J11" s="37" t="s">
        <v>95</v>
      </c>
    </row>
    <row r="12" spans="2:10" ht="47.25">
      <c r="B12" s="7"/>
      <c r="C12" s="21" t="s">
        <v>221</v>
      </c>
      <c r="D12" s="21"/>
      <c r="E12" s="22" t="s">
        <v>37</v>
      </c>
      <c r="F12" s="59"/>
      <c r="G12" s="79">
        <f>G6+I6*1000</f>
        <v>56000</v>
      </c>
      <c r="H12" s="79">
        <f>G12+(I12-1)*1000+255</f>
        <v>56255</v>
      </c>
      <c r="I12" s="67">
        <v>1</v>
      </c>
      <c r="J12" s="47" t="s">
        <v>99</v>
      </c>
    </row>
    <row r="13" spans="2:10" ht="13.5" customHeight="1">
      <c r="B13" s="7"/>
      <c r="C13" s="27"/>
      <c r="D13" s="32" t="s">
        <v>40</v>
      </c>
      <c r="E13" s="28" t="s">
        <v>37</v>
      </c>
      <c r="F13" s="29"/>
      <c r="G13" s="81">
        <f>G12+1</f>
        <v>56001</v>
      </c>
      <c r="H13" s="81">
        <f>G13+I13</f>
        <v>56015</v>
      </c>
      <c r="I13" s="64">
        <v>14</v>
      </c>
      <c r="J13" s="31" t="s">
        <v>222</v>
      </c>
    </row>
    <row r="14" spans="2:10" ht="13.5" customHeight="1">
      <c r="B14" s="7"/>
      <c r="C14" s="27"/>
      <c r="D14" s="32" t="s">
        <v>76</v>
      </c>
      <c r="E14" s="28" t="s">
        <v>37</v>
      </c>
      <c r="F14" s="29"/>
      <c r="G14" s="81">
        <f>H13+1</f>
        <v>56016</v>
      </c>
      <c r="H14" s="81">
        <f>G14+I14</f>
        <v>56031</v>
      </c>
      <c r="I14" s="64">
        <v>15</v>
      </c>
      <c r="J14" s="31"/>
    </row>
    <row r="15" spans="2:10" ht="13.5" customHeight="1">
      <c r="B15" s="7"/>
      <c r="C15" s="27"/>
      <c r="D15" s="32" t="s">
        <v>77</v>
      </c>
      <c r="E15" s="36" t="s">
        <v>37</v>
      </c>
      <c r="F15" s="29"/>
      <c r="G15" s="81">
        <f aca="true" t="shared" si="0" ref="G15:G27">H14+1</f>
        <v>56032</v>
      </c>
      <c r="H15" s="81">
        <f>G15+I15</f>
        <v>56047</v>
      </c>
      <c r="I15" s="64">
        <v>15</v>
      </c>
      <c r="J15" s="31"/>
    </row>
    <row r="16" spans="2:10" ht="13.5" customHeight="1">
      <c r="B16" s="7"/>
      <c r="C16" s="27"/>
      <c r="D16" s="32" t="s">
        <v>75</v>
      </c>
      <c r="E16" s="36" t="s">
        <v>37</v>
      </c>
      <c r="F16" s="29"/>
      <c r="G16" s="81">
        <f t="shared" si="0"/>
        <v>56048</v>
      </c>
      <c r="H16" s="81">
        <f>G16+I16</f>
        <v>56063</v>
      </c>
      <c r="I16" s="64">
        <v>15</v>
      </c>
      <c r="J16" s="31"/>
    </row>
    <row r="17" spans="2:10" ht="13.5" customHeight="1">
      <c r="B17" s="7"/>
      <c r="C17" s="27"/>
      <c r="D17" s="32" t="s">
        <v>41</v>
      </c>
      <c r="E17" s="28" t="s">
        <v>37</v>
      </c>
      <c r="F17" s="29"/>
      <c r="G17" s="81">
        <f t="shared" si="0"/>
        <v>56064</v>
      </c>
      <c r="H17" s="81">
        <f aca="true" t="shared" si="1" ref="H17:H27">G17+I17</f>
        <v>56079</v>
      </c>
      <c r="I17" s="64">
        <v>15</v>
      </c>
      <c r="J17" s="31"/>
    </row>
    <row r="18" spans="2:10" ht="13.5" customHeight="1">
      <c r="B18" s="7"/>
      <c r="C18" s="27"/>
      <c r="D18" s="32" t="s">
        <v>42</v>
      </c>
      <c r="E18" s="28" t="s">
        <v>37</v>
      </c>
      <c r="F18" s="29"/>
      <c r="G18" s="81">
        <f t="shared" si="0"/>
        <v>56080</v>
      </c>
      <c r="H18" s="81">
        <f t="shared" si="1"/>
        <v>56095</v>
      </c>
      <c r="I18" s="64">
        <v>15</v>
      </c>
      <c r="J18" s="31" t="s">
        <v>78</v>
      </c>
    </row>
    <row r="19" spans="2:10" ht="13.5" customHeight="1">
      <c r="B19" s="7"/>
      <c r="C19" s="27"/>
      <c r="D19" s="32" t="s">
        <v>43</v>
      </c>
      <c r="E19" s="28" t="s">
        <v>37</v>
      </c>
      <c r="F19" s="29"/>
      <c r="G19" s="81">
        <f t="shared" si="0"/>
        <v>56096</v>
      </c>
      <c r="H19" s="81">
        <f t="shared" si="1"/>
        <v>56111</v>
      </c>
      <c r="I19" s="64">
        <v>15</v>
      </c>
      <c r="J19" s="31"/>
    </row>
    <row r="20" spans="2:10" ht="13.5" customHeight="1">
      <c r="B20" s="7"/>
      <c r="C20" s="27"/>
      <c r="D20" s="32" t="s">
        <v>44</v>
      </c>
      <c r="E20" s="28" t="s">
        <v>37</v>
      </c>
      <c r="F20" s="29"/>
      <c r="G20" s="81">
        <f t="shared" si="0"/>
        <v>56112</v>
      </c>
      <c r="H20" s="81">
        <f t="shared" si="1"/>
        <v>56127</v>
      </c>
      <c r="I20" s="64">
        <v>15</v>
      </c>
      <c r="J20" s="31"/>
    </row>
    <row r="21" spans="2:10" ht="13.5" customHeight="1">
      <c r="B21" s="7"/>
      <c r="C21" s="27"/>
      <c r="D21" s="32" t="s">
        <v>83</v>
      </c>
      <c r="E21" s="28" t="s">
        <v>37</v>
      </c>
      <c r="F21" s="29"/>
      <c r="G21" s="81">
        <f t="shared" si="0"/>
        <v>56128</v>
      </c>
      <c r="H21" s="81">
        <f t="shared" si="1"/>
        <v>56143</v>
      </c>
      <c r="I21" s="64">
        <v>15</v>
      </c>
      <c r="J21" s="31" t="s">
        <v>55</v>
      </c>
    </row>
    <row r="22" spans="2:10" ht="13.5" customHeight="1">
      <c r="B22" s="7"/>
      <c r="C22" s="27"/>
      <c r="D22" s="32" t="s">
        <v>45</v>
      </c>
      <c r="E22" s="28" t="s">
        <v>37</v>
      </c>
      <c r="F22" s="29"/>
      <c r="G22" s="81">
        <f t="shared" si="0"/>
        <v>56144</v>
      </c>
      <c r="H22" s="81">
        <f t="shared" si="1"/>
        <v>56159</v>
      </c>
      <c r="I22" s="64">
        <v>15</v>
      </c>
      <c r="J22" s="31"/>
    </row>
    <row r="23" spans="2:10" ht="13.5" customHeight="1">
      <c r="B23" s="7"/>
      <c r="C23" s="27"/>
      <c r="D23" s="32" t="s">
        <v>46</v>
      </c>
      <c r="E23" s="28" t="s">
        <v>37</v>
      </c>
      <c r="F23" s="29"/>
      <c r="G23" s="81">
        <f t="shared" si="0"/>
        <v>56160</v>
      </c>
      <c r="H23" s="81">
        <f t="shared" si="1"/>
        <v>56175</v>
      </c>
      <c r="I23" s="64">
        <v>15</v>
      </c>
      <c r="J23" s="31"/>
    </row>
    <row r="24" spans="2:10" ht="13.5" customHeight="1">
      <c r="B24" s="7"/>
      <c r="C24" s="27"/>
      <c r="D24" s="32" t="s">
        <v>47</v>
      </c>
      <c r="E24" s="28" t="s">
        <v>37</v>
      </c>
      <c r="F24" s="29"/>
      <c r="G24" s="81">
        <f t="shared" si="0"/>
        <v>56176</v>
      </c>
      <c r="H24" s="81">
        <f t="shared" si="1"/>
        <v>56191</v>
      </c>
      <c r="I24" s="64">
        <v>15</v>
      </c>
      <c r="J24" s="31"/>
    </row>
    <row r="25" spans="2:10" ht="13.5" customHeight="1">
      <c r="B25" s="7"/>
      <c r="C25" s="27"/>
      <c r="D25" s="32" t="s">
        <v>48</v>
      </c>
      <c r="E25" s="28" t="s">
        <v>37</v>
      </c>
      <c r="F25" s="29"/>
      <c r="G25" s="81">
        <f t="shared" si="0"/>
        <v>56192</v>
      </c>
      <c r="H25" s="81">
        <f t="shared" si="1"/>
        <v>56207</v>
      </c>
      <c r="I25" s="64">
        <v>15</v>
      </c>
      <c r="J25" s="31"/>
    </row>
    <row r="26" spans="2:10" ht="15.75" customHeight="1">
      <c r="B26" s="7"/>
      <c r="C26" s="15"/>
      <c r="D26" s="32" t="s">
        <v>94</v>
      </c>
      <c r="E26" s="38" t="s">
        <v>37</v>
      </c>
      <c r="F26" s="25"/>
      <c r="G26" s="81">
        <f t="shared" si="0"/>
        <v>56208</v>
      </c>
      <c r="H26" s="81">
        <f t="shared" si="1"/>
        <v>56223</v>
      </c>
      <c r="I26" s="64">
        <v>15</v>
      </c>
      <c r="J26" s="31" t="s">
        <v>107</v>
      </c>
    </row>
    <row r="27" spans="2:10" ht="15.75" customHeight="1">
      <c r="B27" s="7"/>
      <c r="C27" s="15"/>
      <c r="D27" s="33" t="s">
        <v>82</v>
      </c>
      <c r="E27" s="38" t="s">
        <v>37</v>
      </c>
      <c r="F27" s="25"/>
      <c r="G27" s="81">
        <f t="shared" si="0"/>
        <v>56224</v>
      </c>
      <c r="H27" s="81">
        <f t="shared" si="1"/>
        <v>56254</v>
      </c>
      <c r="I27" s="64">
        <v>30</v>
      </c>
      <c r="J27" s="37" t="s">
        <v>95</v>
      </c>
    </row>
    <row r="28" spans="2:10" ht="31.5">
      <c r="B28" s="7"/>
      <c r="C28" s="21" t="s">
        <v>223</v>
      </c>
      <c r="D28" s="21"/>
      <c r="E28" s="22" t="s">
        <v>37</v>
      </c>
      <c r="F28" s="59"/>
      <c r="G28" s="79">
        <f>G12+I12*1000</f>
        <v>57000</v>
      </c>
      <c r="H28" s="79">
        <f>G28+(I28-1)*1000+255</f>
        <v>58255</v>
      </c>
      <c r="I28" s="67">
        <v>2</v>
      </c>
      <c r="J28" s="53" t="s">
        <v>140</v>
      </c>
    </row>
    <row r="29" spans="2:10" ht="45" customHeight="1">
      <c r="B29" s="7"/>
      <c r="C29" s="27"/>
      <c r="D29" s="32" t="s">
        <v>109</v>
      </c>
      <c r="E29" s="36" t="s">
        <v>37</v>
      </c>
      <c r="F29" s="29"/>
      <c r="G29" s="81">
        <f>G28+1</f>
        <v>57001</v>
      </c>
      <c r="H29" s="81">
        <f aca="true" t="shared" si="2" ref="H29:H34">G29+I29</f>
        <v>57100</v>
      </c>
      <c r="I29" s="64">
        <v>99</v>
      </c>
      <c r="J29" s="31" t="s">
        <v>112</v>
      </c>
    </row>
    <row r="30" spans="2:10" ht="47.25" customHeight="1">
      <c r="B30" s="7"/>
      <c r="C30" s="27"/>
      <c r="D30" s="32" t="s">
        <v>108</v>
      </c>
      <c r="E30" s="36" t="s">
        <v>37</v>
      </c>
      <c r="F30" s="29"/>
      <c r="G30" s="81">
        <f>H29+1</f>
        <v>57101</v>
      </c>
      <c r="H30" s="81">
        <f t="shared" si="2"/>
        <v>57200</v>
      </c>
      <c r="I30" s="64">
        <v>99</v>
      </c>
      <c r="J30" s="31" t="s">
        <v>54</v>
      </c>
    </row>
    <row r="31" spans="2:10" ht="15.75" customHeight="1">
      <c r="B31" s="7"/>
      <c r="C31" s="15"/>
      <c r="D31" s="33" t="s">
        <v>57</v>
      </c>
      <c r="E31" s="38" t="s">
        <v>37</v>
      </c>
      <c r="F31" s="25"/>
      <c r="G31" s="81">
        <f>H30+1</f>
        <v>57201</v>
      </c>
      <c r="H31" s="81">
        <f t="shared" si="2"/>
        <v>57254</v>
      </c>
      <c r="I31" s="64">
        <v>53</v>
      </c>
      <c r="J31" s="37" t="s">
        <v>95</v>
      </c>
    </row>
    <row r="32" spans="2:10" ht="47.25" customHeight="1">
      <c r="B32" s="7"/>
      <c r="C32" s="27"/>
      <c r="D32" s="32" t="s">
        <v>111</v>
      </c>
      <c r="E32" s="36" t="s">
        <v>37</v>
      </c>
      <c r="F32" s="29"/>
      <c r="G32" s="81">
        <f>G29+1000</f>
        <v>58001</v>
      </c>
      <c r="H32" s="81">
        <f t="shared" si="2"/>
        <v>58100</v>
      </c>
      <c r="I32" s="64">
        <v>99</v>
      </c>
      <c r="J32" s="31" t="s">
        <v>112</v>
      </c>
    </row>
    <row r="33" spans="2:10" ht="45.75" customHeight="1">
      <c r="B33" s="7"/>
      <c r="C33" s="27"/>
      <c r="D33" s="32" t="s">
        <v>110</v>
      </c>
      <c r="E33" s="36" t="s">
        <v>37</v>
      </c>
      <c r="F33" s="29"/>
      <c r="G33" s="81">
        <f>H32+1</f>
        <v>58101</v>
      </c>
      <c r="H33" s="81">
        <f t="shared" si="2"/>
        <v>58200</v>
      </c>
      <c r="I33" s="64">
        <v>99</v>
      </c>
      <c r="J33" s="31" t="s">
        <v>54</v>
      </c>
    </row>
    <row r="34" spans="2:10" ht="15.75" customHeight="1">
      <c r="B34" s="7"/>
      <c r="C34" s="15"/>
      <c r="D34" s="32" t="s">
        <v>57</v>
      </c>
      <c r="E34" s="36" t="s">
        <v>37</v>
      </c>
      <c r="F34" s="29"/>
      <c r="G34" s="81">
        <f>H33+1</f>
        <v>58201</v>
      </c>
      <c r="H34" s="81">
        <f t="shared" si="2"/>
        <v>58254</v>
      </c>
      <c r="I34" s="64">
        <v>53</v>
      </c>
      <c r="J34" s="37" t="s">
        <v>95</v>
      </c>
    </row>
    <row r="35" spans="2:10" ht="63">
      <c r="B35" s="7"/>
      <c r="C35" s="21" t="s">
        <v>224</v>
      </c>
      <c r="D35" s="46" t="s">
        <v>80</v>
      </c>
      <c r="E35" s="22" t="s">
        <v>37</v>
      </c>
      <c r="F35" s="59"/>
      <c r="G35" s="79">
        <f>G28+I28*1000</f>
        <v>59000</v>
      </c>
      <c r="H35" s="79">
        <f>G35+(I35-1)*1000+255</f>
        <v>61255</v>
      </c>
      <c r="I35" s="67">
        <v>3</v>
      </c>
      <c r="J35" s="53" t="s">
        <v>139</v>
      </c>
    </row>
    <row r="36" spans="2:10" ht="53.25" customHeight="1">
      <c r="B36" s="7"/>
      <c r="C36" s="16"/>
      <c r="D36" s="33" t="s">
        <v>225</v>
      </c>
      <c r="E36" s="24" t="s">
        <v>37</v>
      </c>
      <c r="F36" s="25"/>
      <c r="G36" s="81">
        <f>G35+1</f>
        <v>59001</v>
      </c>
      <c r="H36" s="26"/>
      <c r="I36" s="65"/>
      <c r="J36" s="17" t="s">
        <v>113</v>
      </c>
    </row>
    <row r="37" spans="2:10" ht="27.75" customHeight="1">
      <c r="B37" s="7"/>
      <c r="C37" s="15"/>
      <c r="D37" s="33" t="s">
        <v>226</v>
      </c>
      <c r="E37" s="24" t="s">
        <v>37</v>
      </c>
      <c r="F37" s="25"/>
      <c r="G37" s="82">
        <f>G36+1</f>
        <v>59002</v>
      </c>
      <c r="H37" s="26"/>
      <c r="I37" s="65"/>
      <c r="J37" s="17" t="s">
        <v>86</v>
      </c>
    </row>
    <row r="38" spans="2:10" ht="28.5" customHeight="1">
      <c r="B38" s="7"/>
      <c r="C38" s="15"/>
      <c r="D38" s="33" t="s">
        <v>227</v>
      </c>
      <c r="E38" s="24" t="s">
        <v>37</v>
      </c>
      <c r="F38" s="25"/>
      <c r="G38" s="82">
        <f aca="true" t="shared" si="3" ref="G38:G44">G37+1</f>
        <v>59003</v>
      </c>
      <c r="H38" s="26"/>
      <c r="I38" s="65"/>
      <c r="J38" s="17" t="s">
        <v>86</v>
      </c>
    </row>
    <row r="39" spans="2:10" ht="27.75" customHeight="1">
      <c r="B39" s="7"/>
      <c r="C39" s="15"/>
      <c r="D39" s="33" t="s">
        <v>228</v>
      </c>
      <c r="E39" s="24" t="s">
        <v>37</v>
      </c>
      <c r="F39" s="25"/>
      <c r="G39" s="82">
        <f t="shared" si="3"/>
        <v>59004</v>
      </c>
      <c r="H39" s="26"/>
      <c r="I39" s="65"/>
      <c r="J39" s="17" t="s">
        <v>86</v>
      </c>
    </row>
    <row r="40" spans="2:10" ht="30">
      <c r="B40" s="7"/>
      <c r="C40" s="15"/>
      <c r="D40" s="33" t="s">
        <v>229</v>
      </c>
      <c r="E40" s="24" t="s">
        <v>37</v>
      </c>
      <c r="F40" s="25"/>
      <c r="G40" s="82">
        <f t="shared" si="3"/>
        <v>59005</v>
      </c>
      <c r="H40" s="26"/>
      <c r="I40" s="66"/>
      <c r="J40" s="31" t="s">
        <v>72</v>
      </c>
    </row>
    <row r="41" spans="2:10" ht="13.5" customHeight="1">
      <c r="B41" s="7"/>
      <c r="C41" s="27"/>
      <c r="D41" s="52" t="s">
        <v>230</v>
      </c>
      <c r="E41" s="28" t="s">
        <v>37</v>
      </c>
      <c r="F41" s="29"/>
      <c r="G41" s="83">
        <f t="shared" si="3"/>
        <v>59006</v>
      </c>
      <c r="H41" s="30"/>
      <c r="I41" s="66"/>
      <c r="J41" s="51" t="s">
        <v>90</v>
      </c>
    </row>
    <row r="42" spans="2:10" ht="13.5" customHeight="1">
      <c r="B42" s="7"/>
      <c r="C42" s="27"/>
      <c r="D42" s="34" t="s">
        <v>79</v>
      </c>
      <c r="E42" s="28" t="s">
        <v>37</v>
      </c>
      <c r="F42" s="29"/>
      <c r="G42" s="82">
        <f t="shared" si="3"/>
        <v>59007</v>
      </c>
      <c r="H42" s="30"/>
      <c r="I42" s="66"/>
      <c r="J42" s="31" t="s">
        <v>72</v>
      </c>
    </row>
    <row r="43" spans="2:10" ht="13.5" customHeight="1">
      <c r="B43" s="7"/>
      <c r="C43" s="27"/>
      <c r="D43" s="34" t="s">
        <v>231</v>
      </c>
      <c r="E43" s="24" t="s">
        <v>37</v>
      </c>
      <c r="F43" s="29"/>
      <c r="G43" s="82">
        <f t="shared" si="3"/>
        <v>59008</v>
      </c>
      <c r="H43" s="29"/>
      <c r="I43" s="66"/>
      <c r="J43" s="31" t="s">
        <v>72</v>
      </c>
    </row>
    <row r="44" spans="2:10" ht="13.5" customHeight="1">
      <c r="B44" s="7"/>
      <c r="C44" s="27"/>
      <c r="D44" s="34" t="s">
        <v>115</v>
      </c>
      <c r="E44" s="38" t="s">
        <v>37</v>
      </c>
      <c r="F44" s="29"/>
      <c r="G44" s="82">
        <f t="shared" si="3"/>
        <v>59009</v>
      </c>
      <c r="H44" s="81">
        <f aca="true" t="shared" si="4" ref="H44:H57">G44+I44</f>
        <v>59031</v>
      </c>
      <c r="I44" s="64">
        <v>22</v>
      </c>
      <c r="J44" s="17" t="s">
        <v>114</v>
      </c>
    </row>
    <row r="45" spans="2:10" ht="28.5" customHeight="1">
      <c r="B45" s="7"/>
      <c r="C45" s="27"/>
      <c r="D45" s="32" t="s">
        <v>122</v>
      </c>
      <c r="E45" s="28" t="s">
        <v>37</v>
      </c>
      <c r="F45" s="29"/>
      <c r="G45" s="81">
        <f>H44+1</f>
        <v>59032</v>
      </c>
      <c r="H45" s="81">
        <f t="shared" si="4"/>
        <v>59047</v>
      </c>
      <c r="I45" s="64">
        <v>15</v>
      </c>
      <c r="J45" s="31" t="s">
        <v>72</v>
      </c>
    </row>
    <row r="46" spans="2:10" ht="32.25" customHeight="1">
      <c r="B46" s="7"/>
      <c r="C46" s="27"/>
      <c r="D46" s="32" t="s">
        <v>118</v>
      </c>
      <c r="E46" s="28" t="s">
        <v>37</v>
      </c>
      <c r="F46" s="29"/>
      <c r="G46" s="81">
        <f aca="true" t="shared" si="5" ref="G46:G57">H45+1</f>
        <v>59048</v>
      </c>
      <c r="H46" s="81">
        <f t="shared" si="4"/>
        <v>59063</v>
      </c>
      <c r="I46" s="64">
        <v>15</v>
      </c>
      <c r="J46" s="31" t="s">
        <v>123</v>
      </c>
    </row>
    <row r="47" spans="2:10" ht="32.25" customHeight="1">
      <c r="B47" s="7"/>
      <c r="C47" s="27"/>
      <c r="D47" s="32" t="s">
        <v>117</v>
      </c>
      <c r="E47" s="36" t="s">
        <v>37</v>
      </c>
      <c r="F47" s="29"/>
      <c r="G47" s="81">
        <f t="shared" si="5"/>
        <v>59064</v>
      </c>
      <c r="H47" s="81">
        <f t="shared" si="4"/>
        <v>59079</v>
      </c>
      <c r="I47" s="64">
        <v>15</v>
      </c>
      <c r="J47" s="31" t="s">
        <v>123</v>
      </c>
    </row>
    <row r="48" spans="2:10" ht="52.5" customHeight="1">
      <c r="B48" s="7"/>
      <c r="C48" s="27"/>
      <c r="D48" s="35" t="s">
        <v>53</v>
      </c>
      <c r="E48" s="24" t="s">
        <v>37</v>
      </c>
      <c r="F48" s="29"/>
      <c r="G48" s="81">
        <f t="shared" si="5"/>
        <v>59080</v>
      </c>
      <c r="H48" s="81">
        <f t="shared" si="4"/>
        <v>59095</v>
      </c>
      <c r="I48" s="64">
        <v>15</v>
      </c>
      <c r="J48" s="31" t="s">
        <v>123</v>
      </c>
    </row>
    <row r="49" spans="2:10" ht="28.5" customHeight="1">
      <c r="B49" s="7"/>
      <c r="C49" s="27"/>
      <c r="D49" s="35" t="s">
        <v>91</v>
      </c>
      <c r="E49" s="28" t="s">
        <v>37</v>
      </c>
      <c r="F49" s="29"/>
      <c r="G49" s="81">
        <f t="shared" si="5"/>
        <v>59096</v>
      </c>
      <c r="H49" s="81">
        <f t="shared" si="4"/>
        <v>59111</v>
      </c>
      <c r="I49" s="64">
        <v>15</v>
      </c>
      <c r="J49" s="31" t="s">
        <v>123</v>
      </c>
    </row>
    <row r="50" spans="2:10" ht="42.75" customHeight="1">
      <c r="B50" s="7"/>
      <c r="C50" s="27"/>
      <c r="D50" s="35" t="s">
        <v>92</v>
      </c>
      <c r="E50" s="28" t="s">
        <v>37</v>
      </c>
      <c r="F50" s="29"/>
      <c r="G50" s="81">
        <f t="shared" si="5"/>
        <v>59112</v>
      </c>
      <c r="H50" s="81">
        <f t="shared" si="4"/>
        <v>59127</v>
      </c>
      <c r="I50" s="64">
        <v>15</v>
      </c>
      <c r="J50" s="31" t="s">
        <v>123</v>
      </c>
    </row>
    <row r="51" spans="2:10" ht="59.25" customHeight="1">
      <c r="B51" s="7"/>
      <c r="C51" s="27"/>
      <c r="D51" s="35" t="s">
        <v>56</v>
      </c>
      <c r="E51" s="28" t="s">
        <v>37</v>
      </c>
      <c r="F51" s="29"/>
      <c r="G51" s="81">
        <f t="shared" si="5"/>
        <v>59128</v>
      </c>
      <c r="H51" s="81">
        <f t="shared" si="4"/>
        <v>59143</v>
      </c>
      <c r="I51" s="64">
        <v>15</v>
      </c>
      <c r="J51" s="31" t="s">
        <v>123</v>
      </c>
    </row>
    <row r="52" spans="2:10" ht="66" customHeight="1">
      <c r="B52" s="7"/>
      <c r="C52" s="27"/>
      <c r="D52" s="35" t="s">
        <v>120</v>
      </c>
      <c r="E52" s="36" t="s">
        <v>37</v>
      </c>
      <c r="F52" s="29"/>
      <c r="G52" s="81">
        <f t="shared" si="5"/>
        <v>59144</v>
      </c>
      <c r="H52" s="81">
        <f t="shared" si="4"/>
        <v>59159</v>
      </c>
      <c r="I52" s="64">
        <v>15</v>
      </c>
      <c r="J52" s="31" t="s">
        <v>123</v>
      </c>
    </row>
    <row r="53" spans="2:10" ht="28.5" customHeight="1">
      <c r="B53" s="7"/>
      <c r="C53" s="27"/>
      <c r="D53" s="35" t="s">
        <v>121</v>
      </c>
      <c r="E53" s="28" t="s">
        <v>37</v>
      </c>
      <c r="F53" s="29"/>
      <c r="G53" s="81">
        <f t="shared" si="5"/>
        <v>59160</v>
      </c>
      <c r="H53" s="81">
        <f t="shared" si="4"/>
        <v>59175</v>
      </c>
      <c r="I53" s="64">
        <v>15</v>
      </c>
      <c r="J53" s="31" t="s">
        <v>123</v>
      </c>
    </row>
    <row r="54" spans="2:10" ht="28.5" customHeight="1">
      <c r="B54" s="7"/>
      <c r="C54" s="27"/>
      <c r="D54" s="35" t="s">
        <v>119</v>
      </c>
      <c r="E54" s="36" t="s">
        <v>37</v>
      </c>
      <c r="F54" s="29"/>
      <c r="G54" s="81">
        <f t="shared" si="5"/>
        <v>59176</v>
      </c>
      <c r="H54" s="81">
        <f t="shared" si="4"/>
        <v>59191</v>
      </c>
      <c r="I54" s="64">
        <v>15</v>
      </c>
      <c r="J54" s="31" t="s">
        <v>123</v>
      </c>
    </row>
    <row r="55" spans="2:10" ht="28.5" customHeight="1">
      <c r="B55" s="7"/>
      <c r="C55" s="27"/>
      <c r="D55" s="35" t="s">
        <v>45</v>
      </c>
      <c r="E55" s="36" t="s">
        <v>37</v>
      </c>
      <c r="F55" s="29"/>
      <c r="G55" s="81">
        <f t="shared" si="5"/>
        <v>59192</v>
      </c>
      <c r="H55" s="81">
        <f t="shared" si="4"/>
        <v>59207</v>
      </c>
      <c r="I55" s="64">
        <v>15</v>
      </c>
      <c r="J55" s="31" t="s">
        <v>123</v>
      </c>
    </row>
    <row r="56" spans="2:10" ht="39.75" customHeight="1">
      <c r="B56" s="7"/>
      <c r="C56" s="27"/>
      <c r="D56" s="35" t="s">
        <v>46</v>
      </c>
      <c r="E56" s="28" t="s">
        <v>37</v>
      </c>
      <c r="F56" s="29"/>
      <c r="G56" s="81">
        <f t="shared" si="5"/>
        <v>59208</v>
      </c>
      <c r="H56" s="81">
        <f t="shared" si="4"/>
        <v>59223</v>
      </c>
      <c r="I56" s="64">
        <v>15</v>
      </c>
      <c r="J56" s="31" t="s">
        <v>123</v>
      </c>
    </row>
    <row r="57" spans="2:10" ht="15.75" customHeight="1">
      <c r="B57" s="7"/>
      <c r="C57" s="15"/>
      <c r="D57" s="33" t="s">
        <v>57</v>
      </c>
      <c r="E57" s="38" t="s">
        <v>37</v>
      </c>
      <c r="F57" s="25"/>
      <c r="G57" s="81">
        <f t="shared" si="5"/>
        <v>59224</v>
      </c>
      <c r="H57" s="81">
        <f t="shared" si="4"/>
        <v>59254</v>
      </c>
      <c r="I57" s="64">
        <v>30</v>
      </c>
      <c r="J57" s="37" t="s">
        <v>95</v>
      </c>
    </row>
    <row r="58" spans="2:10" ht="61.5" customHeight="1">
      <c r="B58" s="7"/>
      <c r="C58" s="27"/>
      <c r="D58" s="87" t="s">
        <v>265</v>
      </c>
      <c r="E58" s="88" t="s">
        <v>38</v>
      </c>
      <c r="F58" s="91" t="s">
        <v>267</v>
      </c>
      <c r="G58" s="89">
        <f>G35+1000</f>
        <v>60000</v>
      </c>
      <c r="H58" s="89">
        <f>G58+(I58-1)*1000+255</f>
        <v>60255</v>
      </c>
      <c r="I58" s="68">
        <v>1</v>
      </c>
      <c r="J58" s="43" t="s">
        <v>116</v>
      </c>
    </row>
    <row r="59" spans="2:10" ht="77.25" customHeight="1">
      <c r="B59" s="7"/>
      <c r="C59" s="27"/>
      <c r="D59" s="41" t="s">
        <v>143</v>
      </c>
      <c r="E59" s="45" t="s">
        <v>37</v>
      </c>
      <c r="F59" s="42"/>
      <c r="G59" s="84">
        <f>G58+I58*1000</f>
        <v>61000</v>
      </c>
      <c r="H59" s="84">
        <f>G59+(I59-1)*1000+255</f>
        <v>61255</v>
      </c>
      <c r="I59" s="68">
        <v>1</v>
      </c>
      <c r="J59" s="43" t="s">
        <v>84</v>
      </c>
    </row>
    <row r="60" spans="2:10" ht="15.75">
      <c r="B60" s="7"/>
      <c r="C60" s="21" t="s">
        <v>232</v>
      </c>
      <c r="D60" s="21"/>
      <c r="E60" s="22" t="s">
        <v>37</v>
      </c>
      <c r="F60" s="59"/>
      <c r="G60" s="79">
        <f>G59+I59*1000</f>
        <v>62000</v>
      </c>
      <c r="H60" s="79">
        <f>G60+(I60-1)*1000+255</f>
        <v>62255</v>
      </c>
      <c r="I60" s="67">
        <v>1</v>
      </c>
      <c r="J60" s="47" t="s">
        <v>102</v>
      </c>
    </row>
    <row r="61" spans="2:10" ht="47.25">
      <c r="B61" s="7"/>
      <c r="C61" s="21" t="s">
        <v>278</v>
      </c>
      <c r="D61" s="21"/>
      <c r="E61" s="22" t="s">
        <v>37</v>
      </c>
      <c r="F61" s="59"/>
      <c r="G61" s="79">
        <f>G60+I60*1000</f>
        <v>63000</v>
      </c>
      <c r="H61" s="79">
        <f>G61+(I61-1)*1000+255</f>
        <v>63255</v>
      </c>
      <c r="I61" s="67">
        <v>1</v>
      </c>
      <c r="J61" s="47" t="s">
        <v>269</v>
      </c>
    </row>
    <row r="62" spans="2:10" ht="31.5">
      <c r="B62" s="7"/>
      <c r="C62" s="21" t="s">
        <v>233</v>
      </c>
      <c r="D62" s="21"/>
      <c r="E62" s="22" t="s">
        <v>37</v>
      </c>
      <c r="F62" s="59"/>
      <c r="G62" s="79">
        <f>G61+I61*1000</f>
        <v>64000</v>
      </c>
      <c r="H62" s="79">
        <f>G62+(I62-1)*1000+255</f>
        <v>79255</v>
      </c>
      <c r="I62" s="67">
        <v>16</v>
      </c>
      <c r="J62" s="47" t="s">
        <v>104</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zoomScale="125" zoomScaleNormal="125" zoomScalePageLayoutView="0" workbookViewId="0" topLeftCell="A1">
      <selection activeCell="J4" sqref="J4"/>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61</v>
      </c>
      <c r="C3" s="6"/>
      <c r="D3" s="6" t="s">
        <v>65</v>
      </c>
      <c r="E3" s="20" t="s">
        <v>4</v>
      </c>
      <c r="F3" s="6" t="s">
        <v>340</v>
      </c>
      <c r="G3" s="71" t="s">
        <v>70</v>
      </c>
      <c r="H3" s="72">
        <v>44143251254</v>
      </c>
      <c r="I3" s="75"/>
      <c r="J3" s="3" t="s">
        <v>66</v>
      </c>
    </row>
    <row r="4" spans="1:10" ht="21.75" thickBot="1">
      <c r="A4" s="13"/>
      <c r="B4" s="40"/>
      <c r="C4" s="6"/>
      <c r="D4" s="6" t="s">
        <v>343</v>
      </c>
      <c r="E4" s="20"/>
      <c r="F4" s="6"/>
      <c r="G4" s="71" t="s">
        <v>344</v>
      </c>
      <c r="H4" s="72">
        <v>44143250254</v>
      </c>
      <c r="I4" s="75"/>
      <c r="J4" s="3" t="s">
        <v>347</v>
      </c>
    </row>
    <row r="5" spans="1:10" ht="21.75" thickBot="1">
      <c r="A5" s="13"/>
      <c r="B5" s="54" t="s">
        <v>148</v>
      </c>
      <c r="C5" s="55"/>
      <c r="D5" s="55"/>
      <c r="E5" s="56" t="s">
        <v>38</v>
      </c>
      <c r="F5" s="55"/>
      <c r="G5" s="78">
        <v>80000</v>
      </c>
      <c r="H5" s="78">
        <f>H61</f>
        <v>95255</v>
      </c>
      <c r="I5" s="62"/>
      <c r="J5" s="57" t="s">
        <v>141</v>
      </c>
    </row>
    <row r="6" spans="2:10" ht="15.75">
      <c r="B6" s="7"/>
      <c r="C6" s="21" t="s">
        <v>149</v>
      </c>
      <c r="D6" s="21"/>
      <c r="E6" s="22" t="s">
        <v>5</v>
      </c>
      <c r="F6" s="59"/>
      <c r="G6" s="79">
        <f>G5</f>
        <v>80000</v>
      </c>
      <c r="H6" s="79">
        <f>G6+(I6-1)*1000+255</f>
        <v>87255</v>
      </c>
      <c r="I6" s="67">
        <v>8</v>
      </c>
      <c r="J6" s="47" t="s">
        <v>93</v>
      </c>
    </row>
    <row r="7" spans="2:10" ht="51.75" customHeight="1">
      <c r="B7" s="7"/>
      <c r="C7" s="15"/>
      <c r="D7" s="60" t="s">
        <v>62</v>
      </c>
      <c r="E7" s="44" t="s">
        <v>5</v>
      </c>
      <c r="F7" s="49"/>
      <c r="G7" s="80">
        <f>G6+1</f>
        <v>80001</v>
      </c>
      <c r="H7" s="80">
        <f>G7+7199</f>
        <v>87200</v>
      </c>
      <c r="I7" s="63"/>
      <c r="J7" s="50" t="s">
        <v>71</v>
      </c>
    </row>
    <row r="8" spans="2:10" ht="63.75" customHeight="1">
      <c r="B8" s="7"/>
      <c r="C8" s="15"/>
      <c r="D8" s="32" t="s">
        <v>51</v>
      </c>
      <c r="E8" s="36" t="s">
        <v>37</v>
      </c>
      <c r="F8" s="29"/>
      <c r="G8" s="81">
        <f>H7+1</f>
        <v>87201</v>
      </c>
      <c r="H8" s="81">
        <f>G8+I8</f>
        <v>87216</v>
      </c>
      <c r="I8" s="64">
        <v>15</v>
      </c>
      <c r="J8" s="31" t="s">
        <v>52</v>
      </c>
    </row>
    <row r="9" spans="2:10" ht="13.5" customHeight="1">
      <c r="B9" s="7"/>
      <c r="C9" s="27"/>
      <c r="D9" s="32" t="s">
        <v>94</v>
      </c>
      <c r="E9" s="36" t="s">
        <v>37</v>
      </c>
      <c r="F9" s="29"/>
      <c r="G9" s="81">
        <f>H8+1</f>
        <v>87217</v>
      </c>
      <c r="H9" s="81">
        <f>G9+I9</f>
        <v>87244</v>
      </c>
      <c r="I9" s="64">
        <v>27</v>
      </c>
      <c r="J9" s="31" t="s">
        <v>106</v>
      </c>
    </row>
    <row r="10" spans="2:10" ht="29.25" customHeight="1">
      <c r="B10" s="7"/>
      <c r="C10" s="15"/>
      <c r="D10" s="33" t="s">
        <v>81</v>
      </c>
      <c r="E10" s="38" t="s">
        <v>37</v>
      </c>
      <c r="F10" s="25"/>
      <c r="G10" s="81">
        <f>H9+1</f>
        <v>87245</v>
      </c>
      <c r="H10" s="26"/>
      <c r="I10" s="65"/>
      <c r="J10" s="37" t="s">
        <v>50</v>
      </c>
    </row>
    <row r="11" spans="2:10" ht="15.75" customHeight="1">
      <c r="B11" s="7"/>
      <c r="C11" s="15"/>
      <c r="D11" s="33" t="s">
        <v>82</v>
      </c>
      <c r="E11" s="38" t="s">
        <v>37</v>
      </c>
      <c r="F11" s="25"/>
      <c r="G11" s="81">
        <f>G10+1</f>
        <v>87246</v>
      </c>
      <c r="H11" s="81">
        <f>G11+I11</f>
        <v>87254</v>
      </c>
      <c r="I11" s="64">
        <v>8</v>
      </c>
      <c r="J11" s="37" t="s">
        <v>95</v>
      </c>
    </row>
    <row r="12" spans="2:10" ht="47.25">
      <c r="B12" s="7"/>
      <c r="C12" s="21" t="s">
        <v>150</v>
      </c>
      <c r="D12" s="21"/>
      <c r="E12" s="22" t="s">
        <v>37</v>
      </c>
      <c r="F12" s="59"/>
      <c r="G12" s="79">
        <f>G6+I6*1000</f>
        <v>88000</v>
      </c>
      <c r="H12" s="79">
        <f>G12+(I12-1)*1000+255</f>
        <v>88255</v>
      </c>
      <c r="I12" s="67">
        <v>1</v>
      </c>
      <c r="J12" s="47" t="s">
        <v>99</v>
      </c>
    </row>
    <row r="13" spans="2:10" ht="13.5" customHeight="1">
      <c r="B13" s="7"/>
      <c r="C13" s="27"/>
      <c r="D13" s="32" t="s">
        <v>40</v>
      </c>
      <c r="E13" s="28" t="s">
        <v>37</v>
      </c>
      <c r="F13" s="29"/>
      <c r="G13" s="81">
        <f>G12+1</f>
        <v>88001</v>
      </c>
      <c r="H13" s="81">
        <f>G13+I13</f>
        <v>88015</v>
      </c>
      <c r="I13" s="64">
        <v>14</v>
      </c>
      <c r="J13" s="31" t="s">
        <v>151</v>
      </c>
    </row>
    <row r="14" spans="2:10" ht="13.5" customHeight="1">
      <c r="B14" s="7"/>
      <c r="C14" s="27"/>
      <c r="D14" s="32" t="s">
        <v>76</v>
      </c>
      <c r="E14" s="28" t="s">
        <v>37</v>
      </c>
      <c r="F14" s="29"/>
      <c r="G14" s="81">
        <f>H13+1</f>
        <v>88016</v>
      </c>
      <c r="H14" s="81">
        <f>G14+I14</f>
        <v>88031</v>
      </c>
      <c r="I14" s="64">
        <v>15</v>
      </c>
      <c r="J14" s="31"/>
    </row>
    <row r="15" spans="2:10" ht="13.5" customHeight="1">
      <c r="B15" s="7"/>
      <c r="C15" s="27"/>
      <c r="D15" s="32" t="s">
        <v>77</v>
      </c>
      <c r="E15" s="36" t="s">
        <v>37</v>
      </c>
      <c r="F15" s="29"/>
      <c r="G15" s="81">
        <f aca="true" t="shared" si="0" ref="G15:G27">H14+1</f>
        <v>88032</v>
      </c>
      <c r="H15" s="81">
        <f>G15+I15</f>
        <v>88047</v>
      </c>
      <c r="I15" s="64">
        <v>15</v>
      </c>
      <c r="J15" s="31"/>
    </row>
    <row r="16" spans="2:10" ht="13.5" customHeight="1">
      <c r="B16" s="7"/>
      <c r="C16" s="27"/>
      <c r="D16" s="32" t="s">
        <v>75</v>
      </c>
      <c r="E16" s="36" t="s">
        <v>37</v>
      </c>
      <c r="F16" s="29"/>
      <c r="G16" s="81">
        <f t="shared" si="0"/>
        <v>88048</v>
      </c>
      <c r="H16" s="81">
        <f>G16+I16</f>
        <v>88063</v>
      </c>
      <c r="I16" s="64">
        <v>15</v>
      </c>
      <c r="J16" s="31"/>
    </row>
    <row r="17" spans="2:10" ht="13.5" customHeight="1">
      <c r="B17" s="7"/>
      <c r="C17" s="27"/>
      <c r="D17" s="32" t="s">
        <v>41</v>
      </c>
      <c r="E17" s="28" t="s">
        <v>37</v>
      </c>
      <c r="F17" s="29"/>
      <c r="G17" s="81">
        <f t="shared" si="0"/>
        <v>88064</v>
      </c>
      <c r="H17" s="81">
        <f aca="true" t="shared" si="1" ref="H17:H27">G17+I17</f>
        <v>88079</v>
      </c>
      <c r="I17" s="64">
        <v>15</v>
      </c>
      <c r="J17" s="31"/>
    </row>
    <row r="18" spans="2:10" ht="13.5" customHeight="1">
      <c r="B18" s="7"/>
      <c r="C18" s="27"/>
      <c r="D18" s="32" t="s">
        <v>42</v>
      </c>
      <c r="E18" s="28" t="s">
        <v>37</v>
      </c>
      <c r="F18" s="29"/>
      <c r="G18" s="81">
        <f t="shared" si="0"/>
        <v>88080</v>
      </c>
      <c r="H18" s="81">
        <f t="shared" si="1"/>
        <v>88095</v>
      </c>
      <c r="I18" s="64">
        <v>15</v>
      </c>
      <c r="J18" s="31" t="s">
        <v>78</v>
      </c>
    </row>
    <row r="19" spans="2:10" ht="13.5" customHeight="1">
      <c r="B19" s="7"/>
      <c r="C19" s="27"/>
      <c r="D19" s="32" t="s">
        <v>43</v>
      </c>
      <c r="E19" s="28" t="s">
        <v>37</v>
      </c>
      <c r="F19" s="29"/>
      <c r="G19" s="81">
        <f t="shared" si="0"/>
        <v>88096</v>
      </c>
      <c r="H19" s="81">
        <f t="shared" si="1"/>
        <v>88111</v>
      </c>
      <c r="I19" s="64">
        <v>15</v>
      </c>
      <c r="J19" s="31"/>
    </row>
    <row r="20" spans="2:10" ht="13.5" customHeight="1">
      <c r="B20" s="7"/>
      <c r="C20" s="27"/>
      <c r="D20" s="32" t="s">
        <v>44</v>
      </c>
      <c r="E20" s="28" t="s">
        <v>37</v>
      </c>
      <c r="F20" s="29"/>
      <c r="G20" s="81">
        <f t="shared" si="0"/>
        <v>88112</v>
      </c>
      <c r="H20" s="81">
        <f t="shared" si="1"/>
        <v>88127</v>
      </c>
      <c r="I20" s="64">
        <v>15</v>
      </c>
      <c r="J20" s="31"/>
    </row>
    <row r="21" spans="2:10" ht="13.5" customHeight="1">
      <c r="B21" s="7"/>
      <c r="C21" s="27"/>
      <c r="D21" s="32" t="s">
        <v>83</v>
      </c>
      <c r="E21" s="28" t="s">
        <v>37</v>
      </c>
      <c r="F21" s="29"/>
      <c r="G21" s="81">
        <f t="shared" si="0"/>
        <v>88128</v>
      </c>
      <c r="H21" s="81">
        <f t="shared" si="1"/>
        <v>88143</v>
      </c>
      <c r="I21" s="64">
        <v>15</v>
      </c>
      <c r="J21" s="31" t="s">
        <v>55</v>
      </c>
    </row>
    <row r="22" spans="2:10" ht="13.5" customHeight="1">
      <c r="B22" s="7"/>
      <c r="C22" s="27"/>
      <c r="D22" s="32" t="s">
        <v>45</v>
      </c>
      <c r="E22" s="28" t="s">
        <v>37</v>
      </c>
      <c r="F22" s="29"/>
      <c r="G22" s="81">
        <f t="shared" si="0"/>
        <v>88144</v>
      </c>
      <c r="H22" s="81">
        <f t="shared" si="1"/>
        <v>88159</v>
      </c>
      <c r="I22" s="64">
        <v>15</v>
      </c>
      <c r="J22" s="31"/>
    </row>
    <row r="23" spans="2:10" ht="13.5" customHeight="1">
      <c r="B23" s="7"/>
      <c r="C23" s="27"/>
      <c r="D23" s="32" t="s">
        <v>46</v>
      </c>
      <c r="E23" s="28" t="s">
        <v>37</v>
      </c>
      <c r="F23" s="29"/>
      <c r="G23" s="81">
        <f t="shared" si="0"/>
        <v>88160</v>
      </c>
      <c r="H23" s="81">
        <f t="shared" si="1"/>
        <v>88175</v>
      </c>
      <c r="I23" s="64">
        <v>15</v>
      </c>
      <c r="J23" s="31"/>
    </row>
    <row r="24" spans="2:10" ht="13.5" customHeight="1">
      <c r="B24" s="7"/>
      <c r="C24" s="27"/>
      <c r="D24" s="32" t="s">
        <v>47</v>
      </c>
      <c r="E24" s="28" t="s">
        <v>37</v>
      </c>
      <c r="F24" s="29"/>
      <c r="G24" s="81">
        <f t="shared" si="0"/>
        <v>88176</v>
      </c>
      <c r="H24" s="81">
        <f t="shared" si="1"/>
        <v>88191</v>
      </c>
      <c r="I24" s="64">
        <v>15</v>
      </c>
      <c r="J24" s="31"/>
    </row>
    <row r="25" spans="2:10" ht="13.5" customHeight="1">
      <c r="B25" s="7"/>
      <c r="C25" s="27"/>
      <c r="D25" s="32" t="s">
        <v>48</v>
      </c>
      <c r="E25" s="28" t="s">
        <v>37</v>
      </c>
      <c r="F25" s="29"/>
      <c r="G25" s="81">
        <f t="shared" si="0"/>
        <v>88192</v>
      </c>
      <c r="H25" s="81">
        <f t="shared" si="1"/>
        <v>88207</v>
      </c>
      <c r="I25" s="64">
        <v>15</v>
      </c>
      <c r="J25" s="31"/>
    </row>
    <row r="26" spans="2:10" ht="15.75" customHeight="1">
      <c r="B26" s="7"/>
      <c r="C26" s="15"/>
      <c r="D26" s="32" t="s">
        <v>94</v>
      </c>
      <c r="E26" s="38" t="s">
        <v>37</v>
      </c>
      <c r="F26" s="25"/>
      <c r="G26" s="81">
        <f t="shared" si="0"/>
        <v>88208</v>
      </c>
      <c r="H26" s="81">
        <f t="shared" si="1"/>
        <v>88223</v>
      </c>
      <c r="I26" s="64">
        <v>15</v>
      </c>
      <c r="J26" s="31" t="s">
        <v>107</v>
      </c>
    </row>
    <row r="27" spans="2:10" ht="15.75" customHeight="1">
      <c r="B27" s="7"/>
      <c r="C27" s="15"/>
      <c r="D27" s="33" t="s">
        <v>82</v>
      </c>
      <c r="E27" s="38" t="s">
        <v>37</v>
      </c>
      <c r="F27" s="25"/>
      <c r="G27" s="81">
        <f t="shared" si="0"/>
        <v>88224</v>
      </c>
      <c r="H27" s="81">
        <f t="shared" si="1"/>
        <v>88254</v>
      </c>
      <c r="I27" s="64">
        <v>30</v>
      </c>
      <c r="J27" s="37" t="s">
        <v>95</v>
      </c>
    </row>
    <row r="28" spans="2:10" ht="31.5">
      <c r="B28" s="7"/>
      <c r="C28" s="21" t="s">
        <v>152</v>
      </c>
      <c r="D28" s="21"/>
      <c r="E28" s="22" t="s">
        <v>37</v>
      </c>
      <c r="F28" s="59"/>
      <c r="G28" s="79">
        <f>G12+I12*1000</f>
        <v>89000</v>
      </c>
      <c r="H28" s="79">
        <f>G28+(I28-1)*1000+255</f>
        <v>90255</v>
      </c>
      <c r="I28" s="67">
        <v>2</v>
      </c>
      <c r="J28" s="53" t="s">
        <v>140</v>
      </c>
    </row>
    <row r="29" spans="2:10" ht="45" customHeight="1">
      <c r="B29" s="7"/>
      <c r="C29" s="27"/>
      <c r="D29" s="32" t="s">
        <v>109</v>
      </c>
      <c r="E29" s="36" t="s">
        <v>37</v>
      </c>
      <c r="F29" s="29"/>
      <c r="G29" s="81">
        <f>G28+1</f>
        <v>89001</v>
      </c>
      <c r="H29" s="81">
        <f aca="true" t="shared" si="2" ref="H29:H34">G29+I29</f>
        <v>89100</v>
      </c>
      <c r="I29" s="64">
        <v>99</v>
      </c>
      <c r="J29" s="31" t="s">
        <v>112</v>
      </c>
    </row>
    <row r="30" spans="2:10" ht="47.25" customHeight="1">
      <c r="B30" s="7"/>
      <c r="C30" s="27"/>
      <c r="D30" s="32" t="s">
        <v>108</v>
      </c>
      <c r="E30" s="36" t="s">
        <v>37</v>
      </c>
      <c r="F30" s="29"/>
      <c r="G30" s="81">
        <f>H29+1</f>
        <v>89101</v>
      </c>
      <c r="H30" s="81">
        <f t="shared" si="2"/>
        <v>89200</v>
      </c>
      <c r="I30" s="64">
        <v>99</v>
      </c>
      <c r="J30" s="31" t="s">
        <v>54</v>
      </c>
    </row>
    <row r="31" spans="2:10" ht="15.75" customHeight="1">
      <c r="B31" s="7"/>
      <c r="C31" s="15"/>
      <c r="D31" s="33" t="s">
        <v>57</v>
      </c>
      <c r="E31" s="38" t="s">
        <v>37</v>
      </c>
      <c r="F31" s="25"/>
      <c r="G31" s="81">
        <f>H30+1</f>
        <v>89201</v>
      </c>
      <c r="H31" s="81">
        <f t="shared" si="2"/>
        <v>89254</v>
      </c>
      <c r="I31" s="64">
        <v>53</v>
      </c>
      <c r="J31" s="37" t="s">
        <v>95</v>
      </c>
    </row>
    <row r="32" spans="2:10" ht="47.25" customHeight="1">
      <c r="B32" s="7"/>
      <c r="C32" s="27"/>
      <c r="D32" s="32" t="s">
        <v>111</v>
      </c>
      <c r="E32" s="36" t="s">
        <v>37</v>
      </c>
      <c r="F32" s="29"/>
      <c r="G32" s="81">
        <f>G29+1000</f>
        <v>90001</v>
      </c>
      <c r="H32" s="81">
        <f t="shared" si="2"/>
        <v>90100</v>
      </c>
      <c r="I32" s="64">
        <v>99</v>
      </c>
      <c r="J32" s="31" t="s">
        <v>112</v>
      </c>
    </row>
    <row r="33" spans="2:10" ht="45.75" customHeight="1">
      <c r="B33" s="7"/>
      <c r="C33" s="27"/>
      <c r="D33" s="32" t="s">
        <v>110</v>
      </c>
      <c r="E33" s="36" t="s">
        <v>37</v>
      </c>
      <c r="F33" s="29"/>
      <c r="G33" s="81">
        <f>H32+1</f>
        <v>90101</v>
      </c>
      <c r="H33" s="81">
        <f t="shared" si="2"/>
        <v>90200</v>
      </c>
      <c r="I33" s="64">
        <v>99</v>
      </c>
      <c r="J33" s="31" t="s">
        <v>54</v>
      </c>
    </row>
    <row r="34" spans="2:10" ht="15.75" customHeight="1">
      <c r="B34" s="7"/>
      <c r="C34" s="15"/>
      <c r="D34" s="33" t="s">
        <v>57</v>
      </c>
      <c r="E34" s="38" t="s">
        <v>37</v>
      </c>
      <c r="F34" s="25"/>
      <c r="G34" s="81">
        <f>H33+1</f>
        <v>90201</v>
      </c>
      <c r="H34" s="81">
        <f t="shared" si="2"/>
        <v>90254</v>
      </c>
      <c r="I34" s="64">
        <v>53</v>
      </c>
      <c r="J34" s="37" t="s">
        <v>95</v>
      </c>
    </row>
    <row r="35" spans="2:10" ht="63">
      <c r="B35" s="7"/>
      <c r="C35" s="21" t="s">
        <v>153</v>
      </c>
      <c r="D35" s="46" t="s">
        <v>80</v>
      </c>
      <c r="E35" s="22" t="s">
        <v>37</v>
      </c>
      <c r="F35" s="59"/>
      <c r="G35" s="79">
        <f>G28+I28*1000</f>
        <v>91000</v>
      </c>
      <c r="H35" s="79">
        <f>G35+(I35-1)*1000+255</f>
        <v>93255</v>
      </c>
      <c r="I35" s="67">
        <v>3</v>
      </c>
      <c r="J35" s="53" t="s">
        <v>139</v>
      </c>
    </row>
    <row r="36" spans="2:10" ht="53.25" customHeight="1">
      <c r="B36" s="7"/>
      <c r="C36" s="16"/>
      <c r="D36" s="33" t="s">
        <v>154</v>
      </c>
      <c r="E36" s="24" t="s">
        <v>37</v>
      </c>
      <c r="F36" s="25"/>
      <c r="G36" s="81">
        <f>G35+1</f>
        <v>91001</v>
      </c>
      <c r="H36" s="26"/>
      <c r="I36" s="65"/>
      <c r="J36" s="17" t="s">
        <v>113</v>
      </c>
    </row>
    <row r="37" spans="2:10" ht="27.75" customHeight="1">
      <c r="B37" s="7"/>
      <c r="C37" s="15"/>
      <c r="D37" s="33" t="s">
        <v>155</v>
      </c>
      <c r="E37" s="24" t="s">
        <v>37</v>
      </c>
      <c r="F37" s="25"/>
      <c r="G37" s="82">
        <f>G36+1</f>
        <v>91002</v>
      </c>
      <c r="H37" s="26"/>
      <c r="I37" s="65"/>
      <c r="J37" s="17" t="s">
        <v>86</v>
      </c>
    </row>
    <row r="38" spans="2:10" ht="28.5" customHeight="1">
      <c r="B38" s="7"/>
      <c r="C38" s="15"/>
      <c r="D38" s="33" t="s">
        <v>156</v>
      </c>
      <c r="E38" s="24" t="s">
        <v>37</v>
      </c>
      <c r="F38" s="25"/>
      <c r="G38" s="82">
        <f aca="true" t="shared" si="3" ref="G38:G44">G37+1</f>
        <v>91003</v>
      </c>
      <c r="H38" s="26"/>
      <c r="I38" s="65"/>
      <c r="J38" s="17" t="s">
        <v>86</v>
      </c>
    </row>
    <row r="39" spans="2:10" ht="27.75" customHeight="1">
      <c r="B39" s="7"/>
      <c r="C39" s="15"/>
      <c r="D39" s="33" t="s">
        <v>157</v>
      </c>
      <c r="E39" s="24" t="s">
        <v>37</v>
      </c>
      <c r="F39" s="25"/>
      <c r="G39" s="82">
        <f t="shared" si="3"/>
        <v>91004</v>
      </c>
      <c r="H39" s="26"/>
      <c r="I39" s="65"/>
      <c r="J39" s="17" t="s">
        <v>86</v>
      </c>
    </row>
    <row r="40" spans="2:10" ht="30">
      <c r="B40" s="7"/>
      <c r="C40" s="15"/>
      <c r="D40" s="33" t="s">
        <v>158</v>
      </c>
      <c r="E40" s="24" t="s">
        <v>37</v>
      </c>
      <c r="F40" s="25"/>
      <c r="G40" s="82">
        <f t="shared" si="3"/>
        <v>91005</v>
      </c>
      <c r="H40" s="26"/>
      <c r="I40" s="66"/>
      <c r="J40" s="31" t="s">
        <v>72</v>
      </c>
    </row>
    <row r="41" spans="2:10" ht="13.5" customHeight="1">
      <c r="B41" s="7"/>
      <c r="C41" s="27"/>
      <c r="D41" s="52" t="s">
        <v>159</v>
      </c>
      <c r="E41" s="28" t="s">
        <v>37</v>
      </c>
      <c r="F41" s="29"/>
      <c r="G41" s="83">
        <f t="shared" si="3"/>
        <v>91006</v>
      </c>
      <c r="H41" s="30"/>
      <c r="I41" s="66"/>
      <c r="J41" s="51" t="s">
        <v>90</v>
      </c>
    </row>
    <row r="42" spans="2:10" ht="13.5" customHeight="1">
      <c r="B42" s="7"/>
      <c r="C42" s="27"/>
      <c r="D42" s="34" t="s">
        <v>79</v>
      </c>
      <c r="E42" s="28" t="s">
        <v>37</v>
      </c>
      <c r="F42" s="29"/>
      <c r="G42" s="82">
        <f t="shared" si="3"/>
        <v>91007</v>
      </c>
      <c r="H42" s="30"/>
      <c r="I42" s="66"/>
      <c r="J42" s="31" t="s">
        <v>72</v>
      </c>
    </row>
    <row r="43" spans="2:10" ht="13.5" customHeight="1">
      <c r="B43" s="7"/>
      <c r="C43" s="27"/>
      <c r="D43" s="34" t="s">
        <v>160</v>
      </c>
      <c r="E43" s="24" t="s">
        <v>37</v>
      </c>
      <c r="F43" s="29"/>
      <c r="G43" s="82">
        <f t="shared" si="3"/>
        <v>91008</v>
      </c>
      <c r="H43" s="29"/>
      <c r="I43" s="66"/>
      <c r="J43" s="31" t="s">
        <v>72</v>
      </c>
    </row>
    <row r="44" spans="2:10" ht="13.5" customHeight="1">
      <c r="B44" s="7"/>
      <c r="C44" s="27"/>
      <c r="D44" s="34" t="s">
        <v>115</v>
      </c>
      <c r="E44" s="38" t="s">
        <v>37</v>
      </c>
      <c r="F44" s="29"/>
      <c r="G44" s="82">
        <f t="shared" si="3"/>
        <v>91009</v>
      </c>
      <c r="H44" s="81">
        <f aca="true" t="shared" si="4" ref="H44:H57">G44+I44</f>
        <v>91031</v>
      </c>
      <c r="I44" s="64">
        <v>22</v>
      </c>
      <c r="J44" s="17" t="s">
        <v>114</v>
      </c>
    </row>
    <row r="45" spans="2:10" ht="28.5" customHeight="1">
      <c r="B45" s="7"/>
      <c r="C45" s="27"/>
      <c r="D45" s="32" t="s">
        <v>122</v>
      </c>
      <c r="E45" s="28" t="s">
        <v>37</v>
      </c>
      <c r="F45" s="29"/>
      <c r="G45" s="81">
        <f>H44+1</f>
        <v>91032</v>
      </c>
      <c r="H45" s="81">
        <f t="shared" si="4"/>
        <v>91047</v>
      </c>
      <c r="I45" s="64">
        <v>15</v>
      </c>
      <c r="J45" s="31" t="s">
        <v>72</v>
      </c>
    </row>
    <row r="46" spans="2:10" ht="32.25" customHeight="1">
      <c r="B46" s="7"/>
      <c r="C46" s="27"/>
      <c r="D46" s="32" t="s">
        <v>118</v>
      </c>
      <c r="E46" s="28" t="s">
        <v>37</v>
      </c>
      <c r="F46" s="29"/>
      <c r="G46" s="81">
        <f aca="true" t="shared" si="5" ref="G46:G57">H45+1</f>
        <v>91048</v>
      </c>
      <c r="H46" s="81">
        <f t="shared" si="4"/>
        <v>91063</v>
      </c>
      <c r="I46" s="64">
        <v>15</v>
      </c>
      <c r="J46" s="31" t="s">
        <v>123</v>
      </c>
    </row>
    <row r="47" spans="2:10" ht="32.25" customHeight="1">
      <c r="B47" s="7"/>
      <c r="C47" s="27"/>
      <c r="D47" s="32" t="s">
        <v>117</v>
      </c>
      <c r="E47" s="36" t="s">
        <v>37</v>
      </c>
      <c r="F47" s="29"/>
      <c r="G47" s="81">
        <f t="shared" si="5"/>
        <v>91064</v>
      </c>
      <c r="H47" s="81">
        <f t="shared" si="4"/>
        <v>91079</v>
      </c>
      <c r="I47" s="64">
        <v>15</v>
      </c>
      <c r="J47" s="31" t="s">
        <v>123</v>
      </c>
    </row>
    <row r="48" spans="2:10" ht="52.5" customHeight="1">
      <c r="B48" s="7"/>
      <c r="C48" s="27"/>
      <c r="D48" s="35" t="s">
        <v>53</v>
      </c>
      <c r="E48" s="24" t="s">
        <v>37</v>
      </c>
      <c r="F48" s="29"/>
      <c r="G48" s="81">
        <f t="shared" si="5"/>
        <v>91080</v>
      </c>
      <c r="H48" s="81">
        <f t="shared" si="4"/>
        <v>91095</v>
      </c>
      <c r="I48" s="64">
        <v>15</v>
      </c>
      <c r="J48" s="31" t="s">
        <v>123</v>
      </c>
    </row>
    <row r="49" spans="2:10" ht="28.5" customHeight="1">
      <c r="B49" s="7"/>
      <c r="C49" s="27"/>
      <c r="D49" s="35" t="s">
        <v>91</v>
      </c>
      <c r="E49" s="28" t="s">
        <v>37</v>
      </c>
      <c r="F49" s="29"/>
      <c r="G49" s="81">
        <f t="shared" si="5"/>
        <v>91096</v>
      </c>
      <c r="H49" s="81">
        <f t="shared" si="4"/>
        <v>91111</v>
      </c>
      <c r="I49" s="64">
        <v>15</v>
      </c>
      <c r="J49" s="31" t="s">
        <v>123</v>
      </c>
    </row>
    <row r="50" spans="2:10" ht="42.75" customHeight="1">
      <c r="B50" s="7"/>
      <c r="C50" s="27"/>
      <c r="D50" s="35" t="s">
        <v>92</v>
      </c>
      <c r="E50" s="28" t="s">
        <v>37</v>
      </c>
      <c r="F50" s="29"/>
      <c r="G50" s="81">
        <f t="shared" si="5"/>
        <v>91112</v>
      </c>
      <c r="H50" s="81">
        <f t="shared" si="4"/>
        <v>91127</v>
      </c>
      <c r="I50" s="64">
        <v>15</v>
      </c>
      <c r="J50" s="31" t="s">
        <v>123</v>
      </c>
    </row>
    <row r="51" spans="2:10" ht="59.25" customHeight="1">
      <c r="B51" s="7"/>
      <c r="C51" s="27"/>
      <c r="D51" s="35" t="s">
        <v>56</v>
      </c>
      <c r="E51" s="28" t="s">
        <v>37</v>
      </c>
      <c r="F51" s="29"/>
      <c r="G51" s="81">
        <f t="shared" si="5"/>
        <v>91128</v>
      </c>
      <c r="H51" s="81">
        <f t="shared" si="4"/>
        <v>91143</v>
      </c>
      <c r="I51" s="64">
        <v>15</v>
      </c>
      <c r="J51" s="31" t="s">
        <v>123</v>
      </c>
    </row>
    <row r="52" spans="2:10" ht="66" customHeight="1">
      <c r="B52" s="7"/>
      <c r="C52" s="27"/>
      <c r="D52" s="35" t="s">
        <v>120</v>
      </c>
      <c r="E52" s="36" t="s">
        <v>37</v>
      </c>
      <c r="F52" s="29"/>
      <c r="G52" s="81">
        <f t="shared" si="5"/>
        <v>91144</v>
      </c>
      <c r="H52" s="81">
        <f t="shared" si="4"/>
        <v>91159</v>
      </c>
      <c r="I52" s="64">
        <v>15</v>
      </c>
      <c r="J52" s="31" t="s">
        <v>123</v>
      </c>
    </row>
    <row r="53" spans="2:10" ht="28.5" customHeight="1">
      <c r="B53" s="7"/>
      <c r="C53" s="27"/>
      <c r="D53" s="35" t="s">
        <v>121</v>
      </c>
      <c r="E53" s="28" t="s">
        <v>37</v>
      </c>
      <c r="F53" s="29"/>
      <c r="G53" s="81">
        <f t="shared" si="5"/>
        <v>91160</v>
      </c>
      <c r="H53" s="81">
        <f t="shared" si="4"/>
        <v>91175</v>
      </c>
      <c r="I53" s="64">
        <v>15</v>
      </c>
      <c r="J53" s="31" t="s">
        <v>123</v>
      </c>
    </row>
    <row r="54" spans="2:10" ht="28.5" customHeight="1">
      <c r="B54" s="7"/>
      <c r="C54" s="27"/>
      <c r="D54" s="35" t="s">
        <v>119</v>
      </c>
      <c r="E54" s="36" t="s">
        <v>37</v>
      </c>
      <c r="F54" s="29"/>
      <c r="G54" s="81">
        <f t="shared" si="5"/>
        <v>91176</v>
      </c>
      <c r="H54" s="81">
        <f t="shared" si="4"/>
        <v>91191</v>
      </c>
      <c r="I54" s="64">
        <v>15</v>
      </c>
      <c r="J54" s="31" t="s">
        <v>123</v>
      </c>
    </row>
    <row r="55" spans="2:10" ht="28.5" customHeight="1">
      <c r="B55" s="7"/>
      <c r="C55" s="27"/>
      <c r="D55" s="35" t="s">
        <v>45</v>
      </c>
      <c r="E55" s="36" t="s">
        <v>37</v>
      </c>
      <c r="F55" s="29"/>
      <c r="G55" s="81">
        <f t="shared" si="5"/>
        <v>91192</v>
      </c>
      <c r="H55" s="81">
        <f t="shared" si="4"/>
        <v>91207</v>
      </c>
      <c r="I55" s="64">
        <v>15</v>
      </c>
      <c r="J55" s="31" t="s">
        <v>123</v>
      </c>
    </row>
    <row r="56" spans="2:10" ht="39.75" customHeight="1">
      <c r="B56" s="7"/>
      <c r="C56" s="27"/>
      <c r="D56" s="35" t="s">
        <v>46</v>
      </c>
      <c r="E56" s="28" t="s">
        <v>37</v>
      </c>
      <c r="F56" s="29"/>
      <c r="G56" s="81">
        <f t="shared" si="5"/>
        <v>91208</v>
      </c>
      <c r="H56" s="81">
        <f t="shared" si="4"/>
        <v>91223</v>
      </c>
      <c r="I56" s="64">
        <v>15</v>
      </c>
      <c r="J56" s="31" t="s">
        <v>123</v>
      </c>
    </row>
    <row r="57" spans="2:10" ht="15.75" customHeight="1">
      <c r="B57" s="7"/>
      <c r="C57" s="15"/>
      <c r="D57" s="33" t="s">
        <v>57</v>
      </c>
      <c r="E57" s="38" t="s">
        <v>37</v>
      </c>
      <c r="F57" s="25"/>
      <c r="G57" s="81">
        <f t="shared" si="5"/>
        <v>91224</v>
      </c>
      <c r="H57" s="81">
        <f t="shared" si="4"/>
        <v>91254</v>
      </c>
      <c r="I57" s="64">
        <v>30</v>
      </c>
      <c r="J57" s="37" t="s">
        <v>95</v>
      </c>
    </row>
    <row r="58" spans="2:10" ht="114" customHeight="1">
      <c r="B58" s="7"/>
      <c r="C58" s="27"/>
      <c r="D58" s="87" t="s">
        <v>265</v>
      </c>
      <c r="E58" s="88" t="s">
        <v>38</v>
      </c>
      <c r="F58" s="91" t="s">
        <v>264</v>
      </c>
      <c r="G58" s="89">
        <f>G35+1000</f>
        <v>92000</v>
      </c>
      <c r="H58" s="89">
        <f>G58+(I58-1)*1000+255</f>
        <v>92255</v>
      </c>
      <c r="I58" s="68">
        <v>1</v>
      </c>
      <c r="J58" s="43" t="s">
        <v>116</v>
      </c>
    </row>
    <row r="59" spans="2:10" ht="77.25" customHeight="1">
      <c r="B59" s="7"/>
      <c r="C59" s="27"/>
      <c r="D59" s="41" t="s">
        <v>143</v>
      </c>
      <c r="E59" s="45" t="s">
        <v>37</v>
      </c>
      <c r="F59" s="42"/>
      <c r="G59" s="84">
        <f>G58+I58*1000</f>
        <v>93000</v>
      </c>
      <c r="H59" s="84">
        <f>G59+(I59-1)*1000+255</f>
        <v>93255</v>
      </c>
      <c r="I59" s="68">
        <v>1</v>
      </c>
      <c r="J59" s="43" t="s">
        <v>84</v>
      </c>
    </row>
    <row r="60" spans="2:10" ht="15.75">
      <c r="B60" s="7"/>
      <c r="C60" s="21" t="s">
        <v>161</v>
      </c>
      <c r="D60" s="21"/>
      <c r="E60" s="22" t="s">
        <v>37</v>
      </c>
      <c r="F60" s="59"/>
      <c r="G60" s="79">
        <f>G59+I59*1000</f>
        <v>94000</v>
      </c>
      <c r="H60" s="79">
        <f>G60+(I60-1)*1000+255</f>
        <v>94255</v>
      </c>
      <c r="I60" s="67">
        <v>1</v>
      </c>
      <c r="J60" s="47" t="s">
        <v>102</v>
      </c>
    </row>
    <row r="61" spans="2:10" ht="47.25">
      <c r="B61" s="7"/>
      <c r="C61" s="21" t="s">
        <v>277</v>
      </c>
      <c r="D61" s="21"/>
      <c r="E61" s="22" t="s">
        <v>37</v>
      </c>
      <c r="F61" s="59"/>
      <c r="G61" s="79">
        <f>G60+I60*1000</f>
        <v>95000</v>
      </c>
      <c r="H61" s="79">
        <f>G61+(I61-1)*1000+255</f>
        <v>95255</v>
      </c>
      <c r="I61" s="67">
        <v>1</v>
      </c>
      <c r="J61" s="47" t="s">
        <v>269</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zoomScale="125" zoomScaleNormal="125" zoomScalePageLayoutView="0" workbookViewId="0" topLeftCell="A1">
      <selection activeCell="J5" sqref="J5"/>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75" thickBot="1">
      <c r="E2" s="10" t="s">
        <v>39</v>
      </c>
    </row>
    <row r="3" spans="1:10" ht="21.75" thickBot="1">
      <c r="A3" s="13"/>
      <c r="B3" s="39" t="s">
        <v>58</v>
      </c>
      <c r="C3" s="4"/>
      <c r="D3" s="4" t="s">
        <v>142</v>
      </c>
      <c r="E3" s="18" t="s">
        <v>4</v>
      </c>
      <c r="F3" s="4" t="s">
        <v>340</v>
      </c>
      <c r="G3" s="69" t="s">
        <v>67</v>
      </c>
      <c r="H3" s="70">
        <v>44143243254</v>
      </c>
      <c r="I3" s="73"/>
      <c r="J3" s="1" t="s">
        <v>66</v>
      </c>
    </row>
    <row r="4" spans="1:10" ht="21.75" thickBot="1">
      <c r="A4" s="13"/>
      <c r="B4" s="39"/>
      <c r="C4" s="4"/>
      <c r="D4" s="4" t="s">
        <v>352</v>
      </c>
      <c r="E4" s="18"/>
      <c r="F4" s="4"/>
      <c r="G4" s="69" t="s">
        <v>353</v>
      </c>
      <c r="H4" s="70">
        <v>44143243254</v>
      </c>
      <c r="I4" s="73"/>
      <c r="J4" s="3" t="s">
        <v>354</v>
      </c>
    </row>
    <row r="5" spans="1:10" ht="21.75" thickBot="1">
      <c r="A5" s="13"/>
      <c r="B5" s="54" t="s">
        <v>234</v>
      </c>
      <c r="C5" s="55"/>
      <c r="D5" s="55"/>
      <c r="E5" s="56" t="s">
        <v>38</v>
      </c>
      <c r="F5" s="55"/>
      <c r="G5" s="78">
        <v>96000</v>
      </c>
      <c r="H5" s="78">
        <f>H62</f>
        <v>127255</v>
      </c>
      <c r="I5" s="62"/>
      <c r="J5" s="57" t="s">
        <v>96</v>
      </c>
    </row>
    <row r="6" spans="2:10" ht="15.75">
      <c r="B6" s="7"/>
      <c r="C6" s="21" t="s">
        <v>235</v>
      </c>
      <c r="D6" s="21"/>
      <c r="E6" s="22" t="s">
        <v>5</v>
      </c>
      <c r="F6" s="59"/>
      <c r="G6" s="79">
        <f>G5</f>
        <v>96000</v>
      </c>
      <c r="H6" s="79">
        <f>G6+(I6-1)*1000+255</f>
        <v>103255</v>
      </c>
      <c r="I6" s="67">
        <v>8</v>
      </c>
      <c r="J6" s="47" t="s">
        <v>93</v>
      </c>
    </row>
    <row r="7" spans="2:10" ht="51.75" customHeight="1">
      <c r="B7" s="7"/>
      <c r="C7" s="15"/>
      <c r="D7" s="60" t="s">
        <v>62</v>
      </c>
      <c r="E7" s="44" t="s">
        <v>5</v>
      </c>
      <c r="F7" s="49"/>
      <c r="G7" s="80">
        <f>G6+1</f>
        <v>96001</v>
      </c>
      <c r="H7" s="80">
        <f>G7+7199</f>
        <v>103200</v>
      </c>
      <c r="I7" s="63"/>
      <c r="J7" s="50" t="s">
        <v>71</v>
      </c>
    </row>
    <row r="8" spans="2:10" ht="63.75" customHeight="1">
      <c r="B8" s="7"/>
      <c r="C8" s="15"/>
      <c r="D8" s="32" t="s">
        <v>51</v>
      </c>
      <c r="E8" s="36" t="s">
        <v>37</v>
      </c>
      <c r="F8" s="29"/>
      <c r="G8" s="81">
        <f>H7+1</f>
        <v>103201</v>
      </c>
      <c r="H8" s="81">
        <f>G8+I8</f>
        <v>103216</v>
      </c>
      <c r="I8" s="64">
        <v>15</v>
      </c>
      <c r="J8" s="31" t="s">
        <v>52</v>
      </c>
    </row>
    <row r="9" spans="2:10" ht="13.5" customHeight="1">
      <c r="B9" s="7"/>
      <c r="C9" s="27"/>
      <c r="D9" s="32" t="s">
        <v>94</v>
      </c>
      <c r="E9" s="36" t="s">
        <v>37</v>
      </c>
      <c r="F9" s="29"/>
      <c r="G9" s="81">
        <f>H8+1</f>
        <v>103217</v>
      </c>
      <c r="H9" s="81">
        <f>G9+I9</f>
        <v>103244</v>
      </c>
      <c r="I9" s="64">
        <v>27</v>
      </c>
      <c r="J9" s="31" t="s">
        <v>106</v>
      </c>
    </row>
    <row r="10" spans="2:10" ht="29.25" customHeight="1">
      <c r="B10" s="7"/>
      <c r="C10" s="15"/>
      <c r="D10" s="33" t="s">
        <v>81</v>
      </c>
      <c r="E10" s="38" t="s">
        <v>37</v>
      </c>
      <c r="F10" s="25"/>
      <c r="G10" s="81">
        <f>H9+1</f>
        <v>103245</v>
      </c>
      <c r="H10" s="26"/>
      <c r="I10" s="65"/>
      <c r="J10" s="37" t="s">
        <v>50</v>
      </c>
    </row>
    <row r="11" spans="2:10" ht="15.75" customHeight="1">
      <c r="B11" s="7"/>
      <c r="C11" s="15"/>
      <c r="D11" s="33" t="s">
        <v>82</v>
      </c>
      <c r="E11" s="38" t="s">
        <v>37</v>
      </c>
      <c r="F11" s="25"/>
      <c r="G11" s="81">
        <f>G10+1</f>
        <v>103246</v>
      </c>
      <c r="H11" s="81">
        <f>G11+I11</f>
        <v>103254</v>
      </c>
      <c r="I11" s="64">
        <v>8</v>
      </c>
      <c r="J11" s="37" t="s">
        <v>95</v>
      </c>
    </row>
    <row r="12" spans="2:10" ht="47.25">
      <c r="B12" s="7"/>
      <c r="C12" s="21" t="s">
        <v>236</v>
      </c>
      <c r="D12" s="21"/>
      <c r="E12" s="22" t="s">
        <v>37</v>
      </c>
      <c r="F12" s="59"/>
      <c r="G12" s="79">
        <f>G6+I6*1000</f>
        <v>104000</v>
      </c>
      <c r="H12" s="79">
        <f>G12+(I12-1)*1000+255</f>
        <v>104255</v>
      </c>
      <c r="I12" s="67">
        <v>1</v>
      </c>
      <c r="J12" s="47" t="s">
        <v>99</v>
      </c>
    </row>
    <row r="13" spans="2:10" ht="13.5" customHeight="1">
      <c r="B13" s="7"/>
      <c r="C13" s="27"/>
      <c r="D13" s="32" t="s">
        <v>40</v>
      </c>
      <c r="E13" s="28" t="s">
        <v>37</v>
      </c>
      <c r="F13" s="29"/>
      <c r="G13" s="81">
        <f>G12+1</f>
        <v>104001</v>
      </c>
      <c r="H13" s="81">
        <f>G13+I13</f>
        <v>104015</v>
      </c>
      <c r="I13" s="64">
        <v>14</v>
      </c>
      <c r="J13" s="31" t="s">
        <v>237</v>
      </c>
    </row>
    <row r="14" spans="2:10" ht="13.5" customHeight="1">
      <c r="B14" s="7"/>
      <c r="C14" s="27"/>
      <c r="D14" s="32" t="s">
        <v>76</v>
      </c>
      <c r="E14" s="28" t="s">
        <v>37</v>
      </c>
      <c r="F14" s="29"/>
      <c r="G14" s="81">
        <f>H13+1</f>
        <v>104016</v>
      </c>
      <c r="H14" s="81">
        <f>G14+I14</f>
        <v>104031</v>
      </c>
      <c r="I14" s="64">
        <v>15</v>
      </c>
      <c r="J14" s="31"/>
    </row>
    <row r="15" spans="2:10" ht="13.5" customHeight="1">
      <c r="B15" s="7"/>
      <c r="C15" s="27"/>
      <c r="D15" s="32" t="s">
        <v>77</v>
      </c>
      <c r="E15" s="36" t="s">
        <v>37</v>
      </c>
      <c r="F15" s="29"/>
      <c r="G15" s="81">
        <f aca="true" t="shared" si="0" ref="G15:G27">H14+1</f>
        <v>104032</v>
      </c>
      <c r="H15" s="81">
        <f>G15+I15</f>
        <v>104047</v>
      </c>
      <c r="I15" s="64">
        <v>15</v>
      </c>
      <c r="J15" s="31"/>
    </row>
    <row r="16" spans="2:10" ht="13.5" customHeight="1">
      <c r="B16" s="7"/>
      <c r="C16" s="27"/>
      <c r="D16" s="32" t="s">
        <v>75</v>
      </c>
      <c r="E16" s="36" t="s">
        <v>37</v>
      </c>
      <c r="F16" s="29"/>
      <c r="G16" s="81">
        <f t="shared" si="0"/>
        <v>104048</v>
      </c>
      <c r="H16" s="81">
        <f>G16+I16</f>
        <v>104063</v>
      </c>
      <c r="I16" s="64">
        <v>15</v>
      </c>
      <c r="J16" s="31"/>
    </row>
    <row r="17" spans="2:10" ht="13.5" customHeight="1">
      <c r="B17" s="7"/>
      <c r="C17" s="27"/>
      <c r="D17" s="32" t="s">
        <v>41</v>
      </c>
      <c r="E17" s="28" t="s">
        <v>37</v>
      </c>
      <c r="F17" s="29"/>
      <c r="G17" s="81">
        <f t="shared" si="0"/>
        <v>104064</v>
      </c>
      <c r="H17" s="81">
        <f aca="true" t="shared" si="1" ref="H17:H27">G17+I17</f>
        <v>104079</v>
      </c>
      <c r="I17" s="64">
        <v>15</v>
      </c>
      <c r="J17" s="31"/>
    </row>
    <row r="18" spans="2:10" ht="13.5" customHeight="1">
      <c r="B18" s="7"/>
      <c r="C18" s="27"/>
      <c r="D18" s="32" t="s">
        <v>42</v>
      </c>
      <c r="E18" s="28" t="s">
        <v>37</v>
      </c>
      <c r="F18" s="29"/>
      <c r="G18" s="81">
        <f t="shared" si="0"/>
        <v>104080</v>
      </c>
      <c r="H18" s="81">
        <f t="shared" si="1"/>
        <v>104095</v>
      </c>
      <c r="I18" s="64">
        <v>15</v>
      </c>
      <c r="J18" s="31" t="s">
        <v>78</v>
      </c>
    </row>
    <row r="19" spans="2:10" ht="13.5" customHeight="1">
      <c r="B19" s="7"/>
      <c r="C19" s="27"/>
      <c r="D19" s="32" t="s">
        <v>43</v>
      </c>
      <c r="E19" s="28" t="s">
        <v>37</v>
      </c>
      <c r="F19" s="29"/>
      <c r="G19" s="81">
        <f t="shared" si="0"/>
        <v>104096</v>
      </c>
      <c r="H19" s="81">
        <f t="shared" si="1"/>
        <v>104111</v>
      </c>
      <c r="I19" s="64">
        <v>15</v>
      </c>
      <c r="J19" s="31"/>
    </row>
    <row r="20" spans="2:10" ht="13.5" customHeight="1">
      <c r="B20" s="7"/>
      <c r="C20" s="27"/>
      <c r="D20" s="32" t="s">
        <v>44</v>
      </c>
      <c r="E20" s="28" t="s">
        <v>37</v>
      </c>
      <c r="F20" s="29"/>
      <c r="G20" s="81">
        <f t="shared" si="0"/>
        <v>104112</v>
      </c>
      <c r="H20" s="81">
        <f t="shared" si="1"/>
        <v>104127</v>
      </c>
      <c r="I20" s="64">
        <v>15</v>
      </c>
      <c r="J20" s="31"/>
    </row>
    <row r="21" spans="2:10" ht="13.5" customHeight="1">
      <c r="B21" s="7"/>
      <c r="C21" s="27"/>
      <c r="D21" s="32" t="s">
        <v>83</v>
      </c>
      <c r="E21" s="28" t="s">
        <v>37</v>
      </c>
      <c r="F21" s="29"/>
      <c r="G21" s="81">
        <f t="shared" si="0"/>
        <v>104128</v>
      </c>
      <c r="H21" s="81">
        <f t="shared" si="1"/>
        <v>104143</v>
      </c>
      <c r="I21" s="64">
        <v>15</v>
      </c>
      <c r="J21" s="31" t="s">
        <v>55</v>
      </c>
    </row>
    <row r="22" spans="2:10" ht="13.5" customHeight="1">
      <c r="B22" s="7"/>
      <c r="C22" s="27"/>
      <c r="D22" s="32" t="s">
        <v>45</v>
      </c>
      <c r="E22" s="28" t="s">
        <v>37</v>
      </c>
      <c r="F22" s="29"/>
      <c r="G22" s="81">
        <f t="shared" si="0"/>
        <v>104144</v>
      </c>
      <c r="H22" s="81">
        <f t="shared" si="1"/>
        <v>104159</v>
      </c>
      <c r="I22" s="64">
        <v>15</v>
      </c>
      <c r="J22" s="31"/>
    </row>
    <row r="23" spans="2:10" ht="13.5" customHeight="1">
      <c r="B23" s="7"/>
      <c r="C23" s="27"/>
      <c r="D23" s="32" t="s">
        <v>46</v>
      </c>
      <c r="E23" s="28" t="s">
        <v>37</v>
      </c>
      <c r="F23" s="29"/>
      <c r="G23" s="81">
        <f t="shared" si="0"/>
        <v>104160</v>
      </c>
      <c r="H23" s="81">
        <f t="shared" si="1"/>
        <v>104175</v>
      </c>
      <c r="I23" s="64">
        <v>15</v>
      </c>
      <c r="J23" s="31"/>
    </row>
    <row r="24" spans="2:10" ht="13.5" customHeight="1">
      <c r="B24" s="7"/>
      <c r="C24" s="27"/>
      <c r="D24" s="32" t="s">
        <v>47</v>
      </c>
      <c r="E24" s="28" t="s">
        <v>37</v>
      </c>
      <c r="F24" s="29"/>
      <c r="G24" s="81">
        <f t="shared" si="0"/>
        <v>104176</v>
      </c>
      <c r="H24" s="81">
        <f t="shared" si="1"/>
        <v>104191</v>
      </c>
      <c r="I24" s="64">
        <v>15</v>
      </c>
      <c r="J24" s="31"/>
    </row>
    <row r="25" spans="2:10" ht="13.5" customHeight="1">
      <c r="B25" s="7"/>
      <c r="C25" s="27"/>
      <c r="D25" s="32" t="s">
        <v>48</v>
      </c>
      <c r="E25" s="28" t="s">
        <v>37</v>
      </c>
      <c r="F25" s="29"/>
      <c r="G25" s="81">
        <f t="shared" si="0"/>
        <v>104192</v>
      </c>
      <c r="H25" s="81">
        <f t="shared" si="1"/>
        <v>104207</v>
      </c>
      <c r="I25" s="64">
        <v>15</v>
      </c>
      <c r="J25" s="31"/>
    </row>
    <row r="26" spans="2:10" ht="15.75" customHeight="1">
      <c r="B26" s="7"/>
      <c r="C26" s="15"/>
      <c r="D26" s="32" t="s">
        <v>94</v>
      </c>
      <c r="E26" s="38" t="s">
        <v>37</v>
      </c>
      <c r="F26" s="25"/>
      <c r="G26" s="81">
        <f t="shared" si="0"/>
        <v>104208</v>
      </c>
      <c r="H26" s="81">
        <f t="shared" si="1"/>
        <v>104223</v>
      </c>
      <c r="I26" s="64">
        <v>15</v>
      </c>
      <c r="J26" s="31" t="s">
        <v>107</v>
      </c>
    </row>
    <row r="27" spans="2:10" ht="15.75" customHeight="1">
      <c r="B27" s="7"/>
      <c r="C27" s="15"/>
      <c r="D27" s="33" t="s">
        <v>82</v>
      </c>
      <c r="E27" s="38" t="s">
        <v>37</v>
      </c>
      <c r="F27" s="25"/>
      <c r="G27" s="81">
        <f t="shared" si="0"/>
        <v>104224</v>
      </c>
      <c r="H27" s="81">
        <f t="shared" si="1"/>
        <v>104254</v>
      </c>
      <c r="I27" s="64">
        <v>30</v>
      </c>
      <c r="J27" s="37" t="s">
        <v>95</v>
      </c>
    </row>
    <row r="28" spans="2:10" ht="31.5">
      <c r="B28" s="7"/>
      <c r="C28" s="21" t="s">
        <v>238</v>
      </c>
      <c r="D28" s="21"/>
      <c r="E28" s="22" t="s">
        <v>37</v>
      </c>
      <c r="F28" s="59"/>
      <c r="G28" s="79">
        <f>G12+I12*1000</f>
        <v>105000</v>
      </c>
      <c r="H28" s="79">
        <f>G28+(I28-1)*1000+255</f>
        <v>106255</v>
      </c>
      <c r="I28" s="67">
        <v>2</v>
      </c>
      <c r="J28" s="53" t="s">
        <v>140</v>
      </c>
    </row>
    <row r="29" spans="2:10" ht="45" customHeight="1">
      <c r="B29" s="7"/>
      <c r="C29" s="27"/>
      <c r="D29" s="32" t="s">
        <v>109</v>
      </c>
      <c r="E29" s="36" t="s">
        <v>37</v>
      </c>
      <c r="F29" s="29"/>
      <c r="G29" s="81">
        <f>G28+1</f>
        <v>105001</v>
      </c>
      <c r="H29" s="81">
        <f aca="true" t="shared" si="2" ref="H29:H34">G29+I29</f>
        <v>105100</v>
      </c>
      <c r="I29" s="64">
        <v>99</v>
      </c>
      <c r="J29" s="31" t="s">
        <v>112</v>
      </c>
    </row>
    <row r="30" spans="2:10" ht="47.25" customHeight="1">
      <c r="B30" s="7"/>
      <c r="C30" s="27"/>
      <c r="D30" s="32" t="s">
        <v>108</v>
      </c>
      <c r="E30" s="36" t="s">
        <v>37</v>
      </c>
      <c r="F30" s="29"/>
      <c r="G30" s="81">
        <f>H29+1</f>
        <v>105101</v>
      </c>
      <c r="H30" s="81">
        <f t="shared" si="2"/>
        <v>105200</v>
      </c>
      <c r="I30" s="64">
        <v>99</v>
      </c>
      <c r="J30" s="31" t="s">
        <v>54</v>
      </c>
    </row>
    <row r="31" spans="2:10" ht="15.75" customHeight="1">
      <c r="B31" s="7"/>
      <c r="C31" s="15"/>
      <c r="D31" s="33" t="s">
        <v>57</v>
      </c>
      <c r="E31" s="38" t="s">
        <v>37</v>
      </c>
      <c r="F31" s="25"/>
      <c r="G31" s="81">
        <f>H30+1</f>
        <v>105201</v>
      </c>
      <c r="H31" s="81">
        <f t="shared" si="2"/>
        <v>105254</v>
      </c>
      <c r="I31" s="64">
        <v>53</v>
      </c>
      <c r="J31" s="37" t="s">
        <v>95</v>
      </c>
    </row>
    <row r="32" spans="2:10" ht="47.25" customHeight="1">
      <c r="B32" s="7"/>
      <c r="C32" s="27"/>
      <c r="D32" s="32" t="s">
        <v>111</v>
      </c>
      <c r="E32" s="36" t="s">
        <v>37</v>
      </c>
      <c r="F32" s="29"/>
      <c r="G32" s="81">
        <f>G29+1000</f>
        <v>106001</v>
      </c>
      <c r="H32" s="81">
        <f t="shared" si="2"/>
        <v>106100</v>
      </c>
      <c r="I32" s="64">
        <v>99</v>
      </c>
      <c r="J32" s="31" t="s">
        <v>112</v>
      </c>
    </row>
    <row r="33" spans="2:10" ht="45.75" customHeight="1">
      <c r="B33" s="7"/>
      <c r="C33" s="27"/>
      <c r="D33" s="32" t="s">
        <v>110</v>
      </c>
      <c r="E33" s="36" t="s">
        <v>37</v>
      </c>
      <c r="F33" s="29"/>
      <c r="G33" s="81">
        <f>H32+1</f>
        <v>106101</v>
      </c>
      <c r="H33" s="81">
        <f t="shared" si="2"/>
        <v>106200</v>
      </c>
      <c r="I33" s="64">
        <v>99</v>
      </c>
      <c r="J33" s="31" t="s">
        <v>54</v>
      </c>
    </row>
    <row r="34" spans="2:10" ht="15.75" customHeight="1">
      <c r="B34" s="7"/>
      <c r="C34" s="15"/>
      <c r="D34" s="33" t="s">
        <v>57</v>
      </c>
      <c r="E34" s="38" t="s">
        <v>37</v>
      </c>
      <c r="F34" s="25"/>
      <c r="G34" s="81">
        <f>H33+1</f>
        <v>106201</v>
      </c>
      <c r="H34" s="81">
        <f t="shared" si="2"/>
        <v>106254</v>
      </c>
      <c r="I34" s="64">
        <v>53</v>
      </c>
      <c r="J34" s="37" t="s">
        <v>95</v>
      </c>
    </row>
    <row r="35" spans="2:10" ht="63">
      <c r="B35" s="7"/>
      <c r="C35" s="21" t="s">
        <v>239</v>
      </c>
      <c r="D35" s="46" t="s">
        <v>80</v>
      </c>
      <c r="E35" s="22" t="s">
        <v>37</v>
      </c>
      <c r="F35" s="59"/>
      <c r="G35" s="79">
        <f>G28+I28*1000</f>
        <v>107000</v>
      </c>
      <c r="H35" s="79">
        <f>G35+(I35-1)*1000+255</f>
        <v>109255</v>
      </c>
      <c r="I35" s="67">
        <v>3</v>
      </c>
      <c r="J35" s="53" t="s">
        <v>139</v>
      </c>
    </row>
    <row r="36" spans="2:10" ht="53.25" customHeight="1">
      <c r="B36" s="7"/>
      <c r="C36" s="16"/>
      <c r="D36" s="33" t="s">
        <v>240</v>
      </c>
      <c r="E36" s="24" t="s">
        <v>37</v>
      </c>
      <c r="F36" s="25"/>
      <c r="G36" s="81">
        <f>G35+1</f>
        <v>107001</v>
      </c>
      <c r="H36" s="26"/>
      <c r="I36" s="65"/>
      <c r="J36" s="17" t="s">
        <v>113</v>
      </c>
    </row>
    <row r="37" spans="2:10" ht="27.75" customHeight="1">
      <c r="B37" s="7"/>
      <c r="C37" s="15"/>
      <c r="D37" s="33" t="s">
        <v>241</v>
      </c>
      <c r="E37" s="24" t="s">
        <v>37</v>
      </c>
      <c r="F37" s="25"/>
      <c r="G37" s="82">
        <f>G36+1</f>
        <v>107002</v>
      </c>
      <c r="H37" s="26"/>
      <c r="I37" s="65"/>
      <c r="J37" s="17" t="s">
        <v>86</v>
      </c>
    </row>
    <row r="38" spans="2:10" ht="28.5" customHeight="1">
      <c r="B38" s="7"/>
      <c r="C38" s="15"/>
      <c r="D38" s="33" t="s">
        <v>242</v>
      </c>
      <c r="E38" s="24" t="s">
        <v>37</v>
      </c>
      <c r="F38" s="25"/>
      <c r="G38" s="82">
        <f aca="true" t="shared" si="3" ref="G38:G44">G37+1</f>
        <v>107003</v>
      </c>
      <c r="H38" s="26"/>
      <c r="I38" s="65"/>
      <c r="J38" s="17" t="s">
        <v>86</v>
      </c>
    </row>
    <row r="39" spans="2:10" ht="27.75" customHeight="1">
      <c r="B39" s="7"/>
      <c r="C39" s="15"/>
      <c r="D39" s="33" t="s">
        <v>243</v>
      </c>
      <c r="E39" s="24" t="s">
        <v>37</v>
      </c>
      <c r="F39" s="25"/>
      <c r="G39" s="82">
        <f t="shared" si="3"/>
        <v>107004</v>
      </c>
      <c r="H39" s="26"/>
      <c r="I39" s="65"/>
      <c r="J39" s="17" t="s">
        <v>86</v>
      </c>
    </row>
    <row r="40" spans="2:10" ht="30">
      <c r="B40" s="7"/>
      <c r="C40" s="15"/>
      <c r="D40" s="33" t="s">
        <v>244</v>
      </c>
      <c r="E40" s="24" t="s">
        <v>37</v>
      </c>
      <c r="F40" s="25"/>
      <c r="G40" s="82">
        <f t="shared" si="3"/>
        <v>107005</v>
      </c>
      <c r="H40" s="26"/>
      <c r="I40" s="66"/>
      <c r="J40" s="31" t="s">
        <v>72</v>
      </c>
    </row>
    <row r="41" spans="2:10" ht="13.5" customHeight="1">
      <c r="B41" s="7"/>
      <c r="C41" s="27"/>
      <c r="D41" s="52" t="s">
        <v>245</v>
      </c>
      <c r="E41" s="28" t="s">
        <v>37</v>
      </c>
      <c r="F41" s="29"/>
      <c r="G41" s="83">
        <f t="shared" si="3"/>
        <v>107006</v>
      </c>
      <c r="H41" s="30"/>
      <c r="I41" s="66"/>
      <c r="J41" s="51" t="s">
        <v>90</v>
      </c>
    </row>
    <row r="42" spans="2:10" ht="13.5" customHeight="1">
      <c r="B42" s="7"/>
      <c r="C42" s="27"/>
      <c r="D42" s="34" t="s">
        <v>79</v>
      </c>
      <c r="E42" s="28" t="s">
        <v>37</v>
      </c>
      <c r="F42" s="29"/>
      <c r="G42" s="82">
        <f t="shared" si="3"/>
        <v>107007</v>
      </c>
      <c r="H42" s="30"/>
      <c r="I42" s="66"/>
      <c r="J42" s="31" t="s">
        <v>72</v>
      </c>
    </row>
    <row r="43" spans="2:10" ht="13.5" customHeight="1">
      <c r="B43" s="7"/>
      <c r="C43" s="27"/>
      <c r="D43" s="34" t="s">
        <v>246</v>
      </c>
      <c r="E43" s="24" t="s">
        <v>37</v>
      </c>
      <c r="F43" s="29"/>
      <c r="G43" s="82">
        <f t="shared" si="3"/>
        <v>107008</v>
      </c>
      <c r="H43" s="29"/>
      <c r="I43" s="66"/>
      <c r="J43" s="31" t="s">
        <v>72</v>
      </c>
    </row>
    <row r="44" spans="2:10" ht="13.5" customHeight="1">
      <c r="B44" s="7"/>
      <c r="C44" s="27"/>
      <c r="D44" s="34" t="s">
        <v>115</v>
      </c>
      <c r="E44" s="38" t="s">
        <v>37</v>
      </c>
      <c r="F44" s="29"/>
      <c r="G44" s="82">
        <f t="shared" si="3"/>
        <v>107009</v>
      </c>
      <c r="H44" s="81">
        <f aca="true" t="shared" si="4" ref="H44:H57">G44+I44</f>
        <v>107031</v>
      </c>
      <c r="I44" s="64">
        <v>22</v>
      </c>
      <c r="J44" s="17" t="s">
        <v>114</v>
      </c>
    </row>
    <row r="45" spans="2:10" ht="28.5" customHeight="1">
      <c r="B45" s="7"/>
      <c r="C45" s="27"/>
      <c r="D45" s="32" t="s">
        <v>122</v>
      </c>
      <c r="E45" s="28" t="s">
        <v>37</v>
      </c>
      <c r="F45" s="29"/>
      <c r="G45" s="81">
        <f>H44+1</f>
        <v>107032</v>
      </c>
      <c r="H45" s="81">
        <f t="shared" si="4"/>
        <v>107047</v>
      </c>
      <c r="I45" s="64">
        <v>15</v>
      </c>
      <c r="J45" s="31" t="s">
        <v>72</v>
      </c>
    </row>
    <row r="46" spans="2:10" ht="32.25" customHeight="1">
      <c r="B46" s="7"/>
      <c r="C46" s="27"/>
      <c r="D46" s="32" t="s">
        <v>118</v>
      </c>
      <c r="E46" s="28" t="s">
        <v>37</v>
      </c>
      <c r="F46" s="29"/>
      <c r="G46" s="81">
        <f aca="true" t="shared" si="5" ref="G46:G57">H45+1</f>
        <v>107048</v>
      </c>
      <c r="H46" s="81">
        <f t="shared" si="4"/>
        <v>107063</v>
      </c>
      <c r="I46" s="64">
        <v>15</v>
      </c>
      <c r="J46" s="31" t="s">
        <v>123</v>
      </c>
    </row>
    <row r="47" spans="2:10" ht="32.25" customHeight="1">
      <c r="B47" s="7"/>
      <c r="C47" s="27"/>
      <c r="D47" s="32" t="s">
        <v>117</v>
      </c>
      <c r="E47" s="36" t="s">
        <v>37</v>
      </c>
      <c r="F47" s="29"/>
      <c r="G47" s="81">
        <f t="shared" si="5"/>
        <v>107064</v>
      </c>
      <c r="H47" s="81">
        <f t="shared" si="4"/>
        <v>107079</v>
      </c>
      <c r="I47" s="64">
        <v>15</v>
      </c>
      <c r="J47" s="31" t="s">
        <v>123</v>
      </c>
    </row>
    <row r="48" spans="2:10" ht="52.5" customHeight="1">
      <c r="B48" s="7"/>
      <c r="C48" s="27"/>
      <c r="D48" s="35" t="s">
        <v>53</v>
      </c>
      <c r="E48" s="24" t="s">
        <v>37</v>
      </c>
      <c r="F48" s="29"/>
      <c r="G48" s="81">
        <f t="shared" si="5"/>
        <v>107080</v>
      </c>
      <c r="H48" s="81">
        <f t="shared" si="4"/>
        <v>107095</v>
      </c>
      <c r="I48" s="64">
        <v>15</v>
      </c>
      <c r="J48" s="31" t="s">
        <v>123</v>
      </c>
    </row>
    <row r="49" spans="2:10" ht="28.5" customHeight="1">
      <c r="B49" s="7"/>
      <c r="C49" s="27"/>
      <c r="D49" s="35" t="s">
        <v>91</v>
      </c>
      <c r="E49" s="28" t="s">
        <v>37</v>
      </c>
      <c r="F49" s="29"/>
      <c r="G49" s="81">
        <f t="shared" si="5"/>
        <v>107096</v>
      </c>
      <c r="H49" s="81">
        <f t="shared" si="4"/>
        <v>107111</v>
      </c>
      <c r="I49" s="64">
        <v>15</v>
      </c>
      <c r="J49" s="31" t="s">
        <v>123</v>
      </c>
    </row>
    <row r="50" spans="2:10" ht="42.75" customHeight="1">
      <c r="B50" s="7"/>
      <c r="C50" s="27"/>
      <c r="D50" s="35" t="s">
        <v>92</v>
      </c>
      <c r="E50" s="28" t="s">
        <v>37</v>
      </c>
      <c r="F50" s="29"/>
      <c r="G50" s="81">
        <f t="shared" si="5"/>
        <v>107112</v>
      </c>
      <c r="H50" s="81">
        <f t="shared" si="4"/>
        <v>107127</v>
      </c>
      <c r="I50" s="64">
        <v>15</v>
      </c>
      <c r="J50" s="31" t="s">
        <v>123</v>
      </c>
    </row>
    <row r="51" spans="2:10" ht="59.25" customHeight="1">
      <c r="B51" s="7"/>
      <c r="C51" s="27"/>
      <c r="D51" s="35" t="s">
        <v>56</v>
      </c>
      <c r="E51" s="28" t="s">
        <v>37</v>
      </c>
      <c r="F51" s="29"/>
      <c r="G51" s="81">
        <f t="shared" si="5"/>
        <v>107128</v>
      </c>
      <c r="H51" s="81">
        <f t="shared" si="4"/>
        <v>107143</v>
      </c>
      <c r="I51" s="64">
        <v>15</v>
      </c>
      <c r="J51" s="31" t="s">
        <v>123</v>
      </c>
    </row>
    <row r="52" spans="2:10" ht="66" customHeight="1">
      <c r="B52" s="7"/>
      <c r="C52" s="27"/>
      <c r="D52" s="35" t="s">
        <v>120</v>
      </c>
      <c r="E52" s="36" t="s">
        <v>37</v>
      </c>
      <c r="F52" s="29"/>
      <c r="G52" s="81">
        <f t="shared" si="5"/>
        <v>107144</v>
      </c>
      <c r="H52" s="81">
        <f t="shared" si="4"/>
        <v>107159</v>
      </c>
      <c r="I52" s="64">
        <v>15</v>
      </c>
      <c r="J52" s="31" t="s">
        <v>123</v>
      </c>
    </row>
    <row r="53" spans="2:10" ht="28.5" customHeight="1">
      <c r="B53" s="7"/>
      <c r="C53" s="27"/>
      <c r="D53" s="35" t="s">
        <v>121</v>
      </c>
      <c r="E53" s="28" t="s">
        <v>37</v>
      </c>
      <c r="F53" s="29"/>
      <c r="G53" s="81">
        <f t="shared" si="5"/>
        <v>107160</v>
      </c>
      <c r="H53" s="81">
        <f t="shared" si="4"/>
        <v>107175</v>
      </c>
      <c r="I53" s="64">
        <v>15</v>
      </c>
      <c r="J53" s="31" t="s">
        <v>123</v>
      </c>
    </row>
    <row r="54" spans="2:10" ht="28.5" customHeight="1">
      <c r="B54" s="7"/>
      <c r="C54" s="27"/>
      <c r="D54" s="35" t="s">
        <v>119</v>
      </c>
      <c r="E54" s="36" t="s">
        <v>37</v>
      </c>
      <c r="F54" s="29"/>
      <c r="G54" s="81">
        <f t="shared" si="5"/>
        <v>107176</v>
      </c>
      <c r="H54" s="81">
        <f t="shared" si="4"/>
        <v>107191</v>
      </c>
      <c r="I54" s="64">
        <v>15</v>
      </c>
      <c r="J54" s="31" t="s">
        <v>123</v>
      </c>
    </row>
    <row r="55" spans="2:10" ht="28.5" customHeight="1">
      <c r="B55" s="7"/>
      <c r="C55" s="27"/>
      <c r="D55" s="35" t="s">
        <v>45</v>
      </c>
      <c r="E55" s="36" t="s">
        <v>37</v>
      </c>
      <c r="F55" s="29"/>
      <c r="G55" s="81">
        <f t="shared" si="5"/>
        <v>107192</v>
      </c>
      <c r="H55" s="81">
        <f t="shared" si="4"/>
        <v>107207</v>
      </c>
      <c r="I55" s="64">
        <v>15</v>
      </c>
      <c r="J55" s="31" t="s">
        <v>123</v>
      </c>
    </row>
    <row r="56" spans="2:10" ht="39.75" customHeight="1">
      <c r="B56" s="7"/>
      <c r="C56" s="27"/>
      <c r="D56" s="35" t="s">
        <v>46</v>
      </c>
      <c r="E56" s="28" t="s">
        <v>37</v>
      </c>
      <c r="F56" s="29"/>
      <c r="G56" s="81">
        <f t="shared" si="5"/>
        <v>107208</v>
      </c>
      <c r="H56" s="81">
        <f t="shared" si="4"/>
        <v>107223</v>
      </c>
      <c r="I56" s="64">
        <v>15</v>
      </c>
      <c r="J56" s="31" t="s">
        <v>123</v>
      </c>
    </row>
    <row r="57" spans="2:10" ht="15.75" customHeight="1">
      <c r="B57" s="7"/>
      <c r="C57" s="15"/>
      <c r="D57" s="33" t="s">
        <v>57</v>
      </c>
      <c r="E57" s="38" t="s">
        <v>37</v>
      </c>
      <c r="F57" s="25"/>
      <c r="G57" s="81">
        <f t="shared" si="5"/>
        <v>107224</v>
      </c>
      <c r="H57" s="81">
        <f t="shared" si="4"/>
        <v>107254</v>
      </c>
      <c r="I57" s="64">
        <v>30</v>
      </c>
      <c r="J57" s="37" t="s">
        <v>95</v>
      </c>
    </row>
    <row r="58" spans="2:10" ht="118.5" customHeight="1">
      <c r="B58" s="7"/>
      <c r="C58" s="27"/>
      <c r="D58" s="87" t="s">
        <v>265</v>
      </c>
      <c r="E58" s="88" t="s">
        <v>38</v>
      </c>
      <c r="F58" s="91" t="s">
        <v>267</v>
      </c>
      <c r="G58" s="89">
        <f>G35+1000</f>
        <v>108000</v>
      </c>
      <c r="H58" s="89">
        <f>G58+(I58-1)*1000+255</f>
        <v>108255</v>
      </c>
      <c r="I58" s="68">
        <v>1</v>
      </c>
      <c r="J58" s="43" t="s">
        <v>116</v>
      </c>
    </row>
    <row r="59" spans="2:10" ht="77.25" customHeight="1">
      <c r="B59" s="7"/>
      <c r="C59" s="27"/>
      <c r="D59" s="41" t="s">
        <v>143</v>
      </c>
      <c r="E59" s="45" t="s">
        <v>37</v>
      </c>
      <c r="F59" s="42"/>
      <c r="G59" s="84">
        <f>G58+I58*1000</f>
        <v>109000</v>
      </c>
      <c r="H59" s="84">
        <f>G59+(I59-1)*1000+255</f>
        <v>109255</v>
      </c>
      <c r="I59" s="68">
        <v>1</v>
      </c>
      <c r="J59" s="43" t="s">
        <v>84</v>
      </c>
    </row>
    <row r="60" spans="2:10" ht="15.75">
      <c r="B60" s="7"/>
      <c r="C60" s="21" t="s">
        <v>247</v>
      </c>
      <c r="D60" s="21"/>
      <c r="E60" s="22" t="s">
        <v>37</v>
      </c>
      <c r="F60" s="59"/>
      <c r="G60" s="79">
        <f>G59+I59*1000</f>
        <v>110000</v>
      </c>
      <c r="H60" s="79">
        <f>G60+(I60-1)*1000+255</f>
        <v>110255</v>
      </c>
      <c r="I60" s="67">
        <v>1</v>
      </c>
      <c r="J60" s="47" t="s">
        <v>102</v>
      </c>
    </row>
    <row r="61" spans="2:10" ht="47.25">
      <c r="B61" s="7"/>
      <c r="C61" s="21" t="s">
        <v>276</v>
      </c>
      <c r="D61" s="21"/>
      <c r="E61" s="22" t="s">
        <v>37</v>
      </c>
      <c r="F61" s="59"/>
      <c r="G61" s="79">
        <f>G60+I60*1000</f>
        <v>111000</v>
      </c>
      <c r="H61" s="79">
        <f>G61+(I61-1)*1000+255</f>
        <v>111255</v>
      </c>
      <c r="I61" s="67">
        <v>1</v>
      </c>
      <c r="J61" s="47" t="s">
        <v>269</v>
      </c>
    </row>
    <row r="62" spans="2:10" ht="31.5">
      <c r="B62" s="7"/>
      <c r="C62" s="21" t="s">
        <v>248</v>
      </c>
      <c r="D62" s="21"/>
      <c r="E62" s="22" t="s">
        <v>37</v>
      </c>
      <c r="F62" s="59"/>
      <c r="G62" s="79">
        <f>G61+I61*1000</f>
        <v>112000</v>
      </c>
      <c r="H62" s="79">
        <f>G62+(I62-1)*1000+255</f>
        <v>127255</v>
      </c>
      <c r="I62" s="67">
        <v>16</v>
      </c>
      <c r="J62" s="47" t="s">
        <v>104</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71"/>
  <sheetViews>
    <sheetView zoomScale="125" zoomScaleNormal="125" zoomScalePageLayoutView="0" workbookViewId="0" topLeftCell="A1">
      <selection activeCell="J4" sqref="J4"/>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60</v>
      </c>
      <c r="C3" s="5"/>
      <c r="D3" s="5" t="s">
        <v>64</v>
      </c>
      <c r="E3" s="19" t="s">
        <v>4</v>
      </c>
      <c r="F3" s="5" t="s">
        <v>340</v>
      </c>
      <c r="G3" s="71" t="s">
        <v>69</v>
      </c>
      <c r="H3" s="72">
        <v>44143248254</v>
      </c>
      <c r="I3" s="74"/>
      <c r="J3" s="2" t="s">
        <v>66</v>
      </c>
    </row>
    <row r="4" spans="1:10" ht="21.75" thickBot="1">
      <c r="A4" s="13"/>
      <c r="B4" s="40"/>
      <c r="C4" s="5"/>
      <c r="D4" s="5" t="s">
        <v>339</v>
      </c>
      <c r="E4" s="19"/>
      <c r="F4" s="5"/>
      <c r="G4" s="71" t="s">
        <v>69</v>
      </c>
      <c r="H4" s="72">
        <v>44143246254</v>
      </c>
      <c r="I4" s="74"/>
      <c r="J4" s="3" t="s">
        <v>348</v>
      </c>
    </row>
    <row r="5" spans="1:10" ht="21.75" thickBot="1">
      <c r="A5" s="13"/>
      <c r="B5" s="54" t="s">
        <v>191</v>
      </c>
      <c r="C5" s="55"/>
      <c r="D5" s="55"/>
      <c r="E5" s="56" t="s">
        <v>38</v>
      </c>
      <c r="F5" s="55"/>
      <c r="G5" s="78">
        <v>144000</v>
      </c>
      <c r="H5" s="78">
        <f>H61</f>
        <v>156190</v>
      </c>
      <c r="I5" s="62"/>
      <c r="J5" s="57" t="s">
        <v>146</v>
      </c>
    </row>
    <row r="6" spans="2:10" ht="15.75">
      <c r="B6" s="7"/>
      <c r="C6" s="21" t="s">
        <v>192</v>
      </c>
      <c r="D6" s="21"/>
      <c r="E6" s="22" t="s">
        <v>5</v>
      </c>
      <c r="F6" s="59"/>
      <c r="G6" s="79">
        <f>G5</f>
        <v>144000</v>
      </c>
      <c r="H6" s="79">
        <f>G6+(I6-1)*1000+255</f>
        <v>151255</v>
      </c>
      <c r="I6" s="67">
        <v>8</v>
      </c>
      <c r="J6" s="47" t="s">
        <v>93</v>
      </c>
    </row>
    <row r="7" spans="2:10" ht="51.75" customHeight="1">
      <c r="B7" s="7"/>
      <c r="C7" s="15"/>
      <c r="D7" s="60" t="s">
        <v>62</v>
      </c>
      <c r="E7" s="44" t="s">
        <v>5</v>
      </c>
      <c r="F7" s="49"/>
      <c r="G7" s="80">
        <f>G6+1</f>
        <v>144001</v>
      </c>
      <c r="H7" s="80">
        <f>G7+7199</f>
        <v>151200</v>
      </c>
      <c r="I7" s="63"/>
      <c r="J7" s="50" t="s">
        <v>71</v>
      </c>
    </row>
    <row r="8" spans="2:10" ht="63.75" customHeight="1">
      <c r="B8" s="7"/>
      <c r="C8" s="15"/>
      <c r="D8" s="32" t="s">
        <v>51</v>
      </c>
      <c r="E8" s="36" t="s">
        <v>37</v>
      </c>
      <c r="F8" s="29"/>
      <c r="G8" s="81">
        <f>H7+1</f>
        <v>151201</v>
      </c>
      <c r="H8" s="81">
        <f>G8+I8</f>
        <v>151216</v>
      </c>
      <c r="I8" s="64">
        <v>15</v>
      </c>
      <c r="J8" s="31" t="s">
        <v>52</v>
      </c>
    </row>
    <row r="9" spans="2:10" ht="13.5" customHeight="1">
      <c r="B9" s="7"/>
      <c r="C9" s="27"/>
      <c r="D9" s="32" t="s">
        <v>94</v>
      </c>
      <c r="E9" s="36" t="s">
        <v>37</v>
      </c>
      <c r="F9" s="29"/>
      <c r="G9" s="81">
        <f>H8+1</f>
        <v>151217</v>
      </c>
      <c r="H9" s="81">
        <f>G9+I9</f>
        <v>151244</v>
      </c>
      <c r="I9" s="64">
        <v>27</v>
      </c>
      <c r="J9" s="31" t="s">
        <v>106</v>
      </c>
    </row>
    <row r="10" spans="2:10" ht="29.25" customHeight="1">
      <c r="B10" s="7"/>
      <c r="C10" s="15"/>
      <c r="D10" s="33" t="s">
        <v>81</v>
      </c>
      <c r="E10" s="38" t="s">
        <v>37</v>
      </c>
      <c r="F10" s="25"/>
      <c r="G10" s="81">
        <f>H9+1</f>
        <v>151245</v>
      </c>
      <c r="H10" s="26"/>
      <c r="I10" s="65"/>
      <c r="J10" s="37" t="s">
        <v>50</v>
      </c>
    </row>
    <row r="11" spans="2:10" ht="15.75" customHeight="1">
      <c r="B11" s="7"/>
      <c r="C11" s="15"/>
      <c r="D11" s="33" t="s">
        <v>82</v>
      </c>
      <c r="E11" s="38" t="s">
        <v>37</v>
      </c>
      <c r="F11" s="25"/>
      <c r="G11" s="81">
        <f>G10+1</f>
        <v>151246</v>
      </c>
      <c r="H11" s="81">
        <f>G11+I11</f>
        <v>151254</v>
      </c>
      <c r="I11" s="64">
        <v>8</v>
      </c>
      <c r="J11" s="37" t="s">
        <v>95</v>
      </c>
    </row>
    <row r="12" spans="2:10" ht="47.25">
      <c r="B12" s="7"/>
      <c r="C12" s="21" t="s">
        <v>193</v>
      </c>
      <c r="D12" s="21"/>
      <c r="E12" s="22" t="s">
        <v>37</v>
      </c>
      <c r="F12" s="59"/>
      <c r="G12" s="79">
        <f>G6+I6*1000</f>
        <v>152000</v>
      </c>
      <c r="H12" s="79">
        <f>G12+(I12-1)*1000+255</f>
        <v>152255</v>
      </c>
      <c r="I12" s="67">
        <v>1</v>
      </c>
      <c r="J12" s="47" t="s">
        <v>99</v>
      </c>
    </row>
    <row r="13" spans="2:10" ht="13.5" customHeight="1">
      <c r="B13" s="7"/>
      <c r="C13" s="27"/>
      <c r="D13" s="32" t="s">
        <v>40</v>
      </c>
      <c r="E13" s="28" t="s">
        <v>37</v>
      </c>
      <c r="F13" s="29"/>
      <c r="G13" s="81">
        <f>G12+1</f>
        <v>152001</v>
      </c>
      <c r="H13" s="81">
        <f>G13+I13</f>
        <v>152015</v>
      </c>
      <c r="I13" s="64">
        <v>14</v>
      </c>
      <c r="J13" s="31" t="s">
        <v>194</v>
      </c>
    </row>
    <row r="14" spans="2:10" ht="13.5" customHeight="1">
      <c r="B14" s="7"/>
      <c r="C14" s="27"/>
      <c r="D14" s="32" t="s">
        <v>76</v>
      </c>
      <c r="E14" s="28" t="s">
        <v>37</v>
      </c>
      <c r="F14" s="29"/>
      <c r="G14" s="81">
        <f>H13+1</f>
        <v>152016</v>
      </c>
      <c r="H14" s="81">
        <f>G14+I14</f>
        <v>152031</v>
      </c>
      <c r="I14" s="64">
        <v>15</v>
      </c>
      <c r="J14" s="31"/>
    </row>
    <row r="15" spans="2:10" ht="13.5" customHeight="1">
      <c r="B15" s="7"/>
      <c r="C15" s="27"/>
      <c r="D15" s="32" t="s">
        <v>77</v>
      </c>
      <c r="E15" s="36" t="s">
        <v>37</v>
      </c>
      <c r="F15" s="29"/>
      <c r="G15" s="81">
        <f aca="true" t="shared" si="0" ref="G15:G27">H14+1</f>
        <v>152032</v>
      </c>
      <c r="H15" s="81">
        <f>G15+I15</f>
        <v>152047</v>
      </c>
      <c r="I15" s="64">
        <v>15</v>
      </c>
      <c r="J15" s="31"/>
    </row>
    <row r="16" spans="2:10" ht="13.5" customHeight="1">
      <c r="B16" s="7"/>
      <c r="C16" s="27"/>
      <c r="D16" s="32" t="s">
        <v>75</v>
      </c>
      <c r="E16" s="36" t="s">
        <v>37</v>
      </c>
      <c r="F16" s="29"/>
      <c r="G16" s="81">
        <f t="shared" si="0"/>
        <v>152048</v>
      </c>
      <c r="H16" s="81">
        <f>G16+I16</f>
        <v>152063</v>
      </c>
      <c r="I16" s="64">
        <v>15</v>
      </c>
      <c r="J16" s="31"/>
    </row>
    <row r="17" spans="2:10" ht="13.5" customHeight="1">
      <c r="B17" s="7"/>
      <c r="C17" s="27"/>
      <c r="D17" s="32" t="s">
        <v>41</v>
      </c>
      <c r="E17" s="28" t="s">
        <v>37</v>
      </c>
      <c r="F17" s="29"/>
      <c r="G17" s="81">
        <f t="shared" si="0"/>
        <v>152064</v>
      </c>
      <c r="H17" s="81">
        <f aca="true" t="shared" si="1" ref="H17:H27">G17+I17</f>
        <v>152079</v>
      </c>
      <c r="I17" s="64">
        <v>15</v>
      </c>
      <c r="J17" s="31"/>
    </row>
    <row r="18" spans="2:10" ht="13.5" customHeight="1">
      <c r="B18" s="7"/>
      <c r="C18" s="27"/>
      <c r="D18" s="32" t="s">
        <v>42</v>
      </c>
      <c r="E18" s="28" t="s">
        <v>37</v>
      </c>
      <c r="F18" s="29"/>
      <c r="G18" s="81">
        <f t="shared" si="0"/>
        <v>152080</v>
      </c>
      <c r="H18" s="81">
        <f t="shared" si="1"/>
        <v>152095</v>
      </c>
      <c r="I18" s="64">
        <v>15</v>
      </c>
      <c r="J18" s="31" t="s">
        <v>78</v>
      </c>
    </row>
    <row r="19" spans="2:10" ht="13.5" customHeight="1">
      <c r="B19" s="7"/>
      <c r="C19" s="27"/>
      <c r="D19" s="32" t="s">
        <v>43</v>
      </c>
      <c r="E19" s="28" t="s">
        <v>37</v>
      </c>
      <c r="F19" s="29"/>
      <c r="G19" s="81">
        <f t="shared" si="0"/>
        <v>152096</v>
      </c>
      <c r="H19" s="81">
        <f t="shared" si="1"/>
        <v>152111</v>
      </c>
      <c r="I19" s="64">
        <v>15</v>
      </c>
      <c r="J19" s="31"/>
    </row>
    <row r="20" spans="2:10" ht="13.5" customHeight="1">
      <c r="B20" s="7"/>
      <c r="C20" s="27"/>
      <c r="D20" s="32" t="s">
        <v>44</v>
      </c>
      <c r="E20" s="28" t="s">
        <v>37</v>
      </c>
      <c r="F20" s="29"/>
      <c r="G20" s="81">
        <f t="shared" si="0"/>
        <v>152112</v>
      </c>
      <c r="H20" s="81">
        <f t="shared" si="1"/>
        <v>152127</v>
      </c>
      <c r="I20" s="64">
        <v>15</v>
      </c>
      <c r="J20" s="31"/>
    </row>
    <row r="21" spans="2:10" ht="13.5" customHeight="1">
      <c r="B21" s="7"/>
      <c r="C21" s="27"/>
      <c r="D21" s="32" t="s">
        <v>83</v>
      </c>
      <c r="E21" s="28" t="s">
        <v>37</v>
      </c>
      <c r="F21" s="29"/>
      <c r="G21" s="81">
        <f t="shared" si="0"/>
        <v>152128</v>
      </c>
      <c r="H21" s="81">
        <f t="shared" si="1"/>
        <v>152143</v>
      </c>
      <c r="I21" s="64">
        <v>15</v>
      </c>
      <c r="J21" s="31" t="s">
        <v>55</v>
      </c>
    </row>
    <row r="22" spans="2:10" ht="13.5" customHeight="1">
      <c r="B22" s="7"/>
      <c r="C22" s="27"/>
      <c r="D22" s="32" t="s">
        <v>45</v>
      </c>
      <c r="E22" s="28" t="s">
        <v>37</v>
      </c>
      <c r="F22" s="29"/>
      <c r="G22" s="81">
        <f t="shared" si="0"/>
        <v>152144</v>
      </c>
      <c r="H22" s="81">
        <f t="shared" si="1"/>
        <v>152159</v>
      </c>
      <c r="I22" s="64">
        <v>15</v>
      </c>
      <c r="J22" s="31"/>
    </row>
    <row r="23" spans="2:10" ht="13.5" customHeight="1">
      <c r="B23" s="7"/>
      <c r="C23" s="27"/>
      <c r="D23" s="32" t="s">
        <v>46</v>
      </c>
      <c r="E23" s="28" t="s">
        <v>37</v>
      </c>
      <c r="F23" s="29"/>
      <c r="G23" s="81">
        <f t="shared" si="0"/>
        <v>152160</v>
      </c>
      <c r="H23" s="81">
        <f t="shared" si="1"/>
        <v>152175</v>
      </c>
      <c r="I23" s="64">
        <v>15</v>
      </c>
      <c r="J23" s="31"/>
    </row>
    <row r="24" spans="2:10" ht="13.5" customHeight="1">
      <c r="B24" s="7"/>
      <c r="C24" s="27"/>
      <c r="D24" s="32" t="s">
        <v>47</v>
      </c>
      <c r="E24" s="28" t="s">
        <v>37</v>
      </c>
      <c r="F24" s="29"/>
      <c r="G24" s="81">
        <f t="shared" si="0"/>
        <v>152176</v>
      </c>
      <c r="H24" s="81">
        <f t="shared" si="1"/>
        <v>152191</v>
      </c>
      <c r="I24" s="64">
        <v>15</v>
      </c>
      <c r="J24" s="31"/>
    </row>
    <row r="25" spans="2:10" ht="13.5" customHeight="1">
      <c r="B25" s="7"/>
      <c r="C25" s="27"/>
      <c r="D25" s="32" t="s">
        <v>48</v>
      </c>
      <c r="E25" s="28" t="s">
        <v>37</v>
      </c>
      <c r="F25" s="29"/>
      <c r="G25" s="81">
        <f t="shared" si="0"/>
        <v>152192</v>
      </c>
      <c r="H25" s="81">
        <f t="shared" si="1"/>
        <v>152207</v>
      </c>
      <c r="I25" s="64">
        <v>15</v>
      </c>
      <c r="J25" s="31"/>
    </row>
    <row r="26" spans="2:10" ht="15.75" customHeight="1">
      <c r="B26" s="7"/>
      <c r="C26" s="15"/>
      <c r="D26" s="32" t="s">
        <v>94</v>
      </c>
      <c r="E26" s="38" t="s">
        <v>37</v>
      </c>
      <c r="F26" s="25"/>
      <c r="G26" s="81">
        <f t="shared" si="0"/>
        <v>152208</v>
      </c>
      <c r="H26" s="81">
        <f t="shared" si="1"/>
        <v>152223</v>
      </c>
      <c r="I26" s="64">
        <v>15</v>
      </c>
      <c r="J26" s="31" t="s">
        <v>107</v>
      </c>
    </row>
    <row r="27" spans="2:10" ht="15.75" customHeight="1">
      <c r="B27" s="7"/>
      <c r="C27" s="15"/>
      <c r="D27" s="33" t="s">
        <v>82</v>
      </c>
      <c r="E27" s="38" t="s">
        <v>37</v>
      </c>
      <c r="F27" s="25"/>
      <c r="G27" s="81">
        <f t="shared" si="0"/>
        <v>152224</v>
      </c>
      <c r="H27" s="81">
        <f t="shared" si="1"/>
        <v>152254</v>
      </c>
      <c r="I27" s="64">
        <v>30</v>
      </c>
      <c r="J27" s="37" t="s">
        <v>95</v>
      </c>
    </row>
    <row r="28" spans="2:10" ht="31.5">
      <c r="B28" s="7"/>
      <c r="C28" s="21" t="s">
        <v>195</v>
      </c>
      <c r="D28" s="21"/>
      <c r="E28" s="22" t="s">
        <v>37</v>
      </c>
      <c r="F28" s="59"/>
      <c r="G28" s="79">
        <f>G12+I12*1000</f>
        <v>153000</v>
      </c>
      <c r="H28" s="79">
        <f>G28+(I28-1)*1000+255</f>
        <v>154255</v>
      </c>
      <c r="I28" s="67">
        <v>2</v>
      </c>
      <c r="J28" s="53" t="s">
        <v>140</v>
      </c>
    </row>
    <row r="29" spans="2:10" ht="45" customHeight="1">
      <c r="B29" s="7"/>
      <c r="C29" s="27"/>
      <c r="D29" s="32" t="s">
        <v>109</v>
      </c>
      <c r="E29" s="36" t="s">
        <v>37</v>
      </c>
      <c r="F29" s="29"/>
      <c r="G29" s="81">
        <f>G28+1</f>
        <v>153001</v>
      </c>
      <c r="H29" s="81">
        <f aca="true" t="shared" si="2" ref="H29:H34">G29+I29</f>
        <v>153100</v>
      </c>
      <c r="I29" s="64">
        <v>99</v>
      </c>
      <c r="J29" s="31" t="s">
        <v>112</v>
      </c>
    </row>
    <row r="30" spans="2:10" ht="47.25" customHeight="1">
      <c r="B30" s="7"/>
      <c r="C30" s="27"/>
      <c r="D30" s="32" t="s">
        <v>108</v>
      </c>
      <c r="E30" s="36" t="s">
        <v>37</v>
      </c>
      <c r="F30" s="29"/>
      <c r="G30" s="81">
        <f>H29+1</f>
        <v>153101</v>
      </c>
      <c r="H30" s="81">
        <f t="shared" si="2"/>
        <v>153200</v>
      </c>
      <c r="I30" s="64">
        <v>99</v>
      </c>
      <c r="J30" s="31" t="s">
        <v>54</v>
      </c>
    </row>
    <row r="31" spans="2:10" ht="15.75" customHeight="1">
      <c r="B31" s="7"/>
      <c r="C31" s="15"/>
      <c r="D31" s="33" t="s">
        <v>57</v>
      </c>
      <c r="E31" s="38" t="s">
        <v>37</v>
      </c>
      <c r="F31" s="25"/>
      <c r="G31" s="81">
        <f>H30+1</f>
        <v>153201</v>
      </c>
      <c r="H31" s="81">
        <f t="shared" si="2"/>
        <v>153254</v>
      </c>
      <c r="I31" s="64">
        <v>53</v>
      </c>
      <c r="J31" s="37" t="s">
        <v>95</v>
      </c>
    </row>
    <row r="32" spans="2:10" ht="47.25" customHeight="1">
      <c r="B32" s="7"/>
      <c r="C32" s="27"/>
      <c r="D32" s="32" t="s">
        <v>111</v>
      </c>
      <c r="E32" s="38" t="s">
        <v>37</v>
      </c>
      <c r="F32" s="25"/>
      <c r="G32" s="81">
        <f>G29+1000</f>
        <v>154001</v>
      </c>
      <c r="H32" s="81">
        <f t="shared" si="2"/>
        <v>154100</v>
      </c>
      <c r="I32" s="64">
        <v>99</v>
      </c>
      <c r="J32" s="31" t="s">
        <v>112</v>
      </c>
    </row>
    <row r="33" spans="2:10" ht="45.75" customHeight="1">
      <c r="B33" s="7"/>
      <c r="C33" s="27"/>
      <c r="D33" s="32" t="s">
        <v>110</v>
      </c>
      <c r="E33" s="36" t="s">
        <v>37</v>
      </c>
      <c r="F33" s="29"/>
      <c r="G33" s="81">
        <f>H32+1</f>
        <v>154101</v>
      </c>
      <c r="H33" s="81">
        <f t="shared" si="2"/>
        <v>154200</v>
      </c>
      <c r="I33" s="64">
        <v>99</v>
      </c>
      <c r="J33" s="31" t="s">
        <v>54</v>
      </c>
    </row>
    <row r="34" spans="2:10" ht="15.75" customHeight="1">
      <c r="B34" s="7"/>
      <c r="C34" s="15"/>
      <c r="D34" s="33" t="s">
        <v>57</v>
      </c>
      <c r="E34" s="38" t="s">
        <v>37</v>
      </c>
      <c r="F34" s="25"/>
      <c r="G34" s="81">
        <f>H33+1</f>
        <v>154201</v>
      </c>
      <c r="H34" s="81">
        <f t="shared" si="2"/>
        <v>154254</v>
      </c>
      <c r="I34" s="64">
        <v>53</v>
      </c>
      <c r="J34" s="37" t="s">
        <v>95</v>
      </c>
    </row>
    <row r="35" spans="2:10" ht="63">
      <c r="B35" s="7"/>
      <c r="C35" s="21" t="s">
        <v>196</v>
      </c>
      <c r="D35" s="46" t="s">
        <v>80</v>
      </c>
      <c r="E35" s="22" t="s">
        <v>37</v>
      </c>
      <c r="F35" s="59"/>
      <c r="G35" s="79">
        <f>G28+I28*1000</f>
        <v>155000</v>
      </c>
      <c r="H35" s="79">
        <f>G35+(I35-1)*1000+255</f>
        <v>157255</v>
      </c>
      <c r="I35" s="67">
        <v>3</v>
      </c>
      <c r="J35" s="53" t="s">
        <v>139</v>
      </c>
    </row>
    <row r="36" spans="2:10" ht="53.25" customHeight="1">
      <c r="B36" s="7"/>
      <c r="C36" s="16"/>
      <c r="D36" s="33" t="s">
        <v>197</v>
      </c>
      <c r="E36" s="24" t="s">
        <v>37</v>
      </c>
      <c r="F36" s="25"/>
      <c r="G36" s="81">
        <f>G35+1</f>
        <v>155001</v>
      </c>
      <c r="H36" s="26"/>
      <c r="I36" s="65"/>
      <c r="J36" s="17" t="s">
        <v>113</v>
      </c>
    </row>
    <row r="37" spans="2:10" ht="27.75" customHeight="1">
      <c r="B37" s="7"/>
      <c r="C37" s="15"/>
      <c r="D37" s="33" t="s">
        <v>198</v>
      </c>
      <c r="E37" s="24" t="s">
        <v>37</v>
      </c>
      <c r="F37" s="25"/>
      <c r="G37" s="82">
        <f>G36+1</f>
        <v>155002</v>
      </c>
      <c r="H37" s="26"/>
      <c r="I37" s="65"/>
      <c r="J37" s="17" t="s">
        <v>86</v>
      </c>
    </row>
    <row r="38" spans="2:10" ht="28.5" customHeight="1">
      <c r="B38" s="7"/>
      <c r="C38" s="15"/>
      <c r="D38" s="33" t="s">
        <v>199</v>
      </c>
      <c r="E38" s="24" t="s">
        <v>37</v>
      </c>
      <c r="F38" s="25"/>
      <c r="G38" s="82">
        <f aca="true" t="shared" si="3" ref="G38:G44">G37+1</f>
        <v>155003</v>
      </c>
      <c r="H38" s="26"/>
      <c r="I38" s="65"/>
      <c r="J38" s="17" t="s">
        <v>86</v>
      </c>
    </row>
    <row r="39" spans="2:10" ht="27.75" customHeight="1">
      <c r="B39" s="7"/>
      <c r="C39" s="15"/>
      <c r="D39" s="33" t="s">
        <v>200</v>
      </c>
      <c r="E39" s="24" t="s">
        <v>37</v>
      </c>
      <c r="F39" s="25"/>
      <c r="G39" s="82">
        <f t="shared" si="3"/>
        <v>155004</v>
      </c>
      <c r="H39" s="26"/>
      <c r="I39" s="65"/>
      <c r="J39" s="17" t="s">
        <v>86</v>
      </c>
    </row>
    <row r="40" spans="2:10" ht="30">
      <c r="B40" s="7"/>
      <c r="C40" s="15"/>
      <c r="D40" s="33" t="s">
        <v>201</v>
      </c>
      <c r="E40" s="24" t="s">
        <v>37</v>
      </c>
      <c r="F40" s="25"/>
      <c r="G40" s="82">
        <f t="shared" si="3"/>
        <v>155005</v>
      </c>
      <c r="H40" s="26"/>
      <c r="I40" s="66"/>
      <c r="J40" s="31" t="s">
        <v>72</v>
      </c>
    </row>
    <row r="41" spans="2:10" ht="13.5" customHeight="1">
      <c r="B41" s="7"/>
      <c r="C41" s="27"/>
      <c r="D41" s="52" t="s">
        <v>202</v>
      </c>
      <c r="E41" s="28" t="s">
        <v>37</v>
      </c>
      <c r="F41" s="29"/>
      <c r="G41" s="83">
        <f t="shared" si="3"/>
        <v>155006</v>
      </c>
      <c r="H41" s="30"/>
      <c r="I41" s="66"/>
      <c r="J41" s="51" t="s">
        <v>90</v>
      </c>
    </row>
    <row r="42" spans="2:10" ht="13.5" customHeight="1">
      <c r="B42" s="7"/>
      <c r="C42" s="27"/>
      <c r="D42" s="34" t="s">
        <v>79</v>
      </c>
      <c r="E42" s="28" t="s">
        <v>37</v>
      </c>
      <c r="F42" s="29"/>
      <c r="G42" s="82">
        <f t="shared" si="3"/>
        <v>155007</v>
      </c>
      <c r="H42" s="30"/>
      <c r="I42" s="66"/>
      <c r="J42" s="31" t="s">
        <v>72</v>
      </c>
    </row>
    <row r="43" spans="2:10" ht="13.5" customHeight="1">
      <c r="B43" s="7"/>
      <c r="C43" s="27"/>
      <c r="D43" s="34" t="s">
        <v>203</v>
      </c>
      <c r="E43" s="24" t="s">
        <v>37</v>
      </c>
      <c r="F43" s="29"/>
      <c r="G43" s="82">
        <f t="shared" si="3"/>
        <v>155008</v>
      </c>
      <c r="H43" s="29"/>
      <c r="I43" s="66"/>
      <c r="J43" s="31" t="s">
        <v>72</v>
      </c>
    </row>
    <row r="44" spans="2:10" ht="13.5" customHeight="1">
      <c r="B44" s="7"/>
      <c r="C44" s="27"/>
      <c r="D44" s="34" t="s">
        <v>115</v>
      </c>
      <c r="E44" s="38" t="s">
        <v>37</v>
      </c>
      <c r="F44" s="29"/>
      <c r="G44" s="82">
        <f t="shared" si="3"/>
        <v>155009</v>
      </c>
      <c r="H44" s="81">
        <f aca="true" t="shared" si="4" ref="H44:H57">G44+I44</f>
        <v>155031</v>
      </c>
      <c r="I44" s="64">
        <v>22</v>
      </c>
      <c r="J44" s="17" t="s">
        <v>114</v>
      </c>
    </row>
    <row r="45" spans="2:10" ht="28.5" customHeight="1">
      <c r="B45" s="7"/>
      <c r="C45" s="27"/>
      <c r="D45" s="32" t="s">
        <v>122</v>
      </c>
      <c r="E45" s="28" t="s">
        <v>37</v>
      </c>
      <c r="F45" s="29"/>
      <c r="G45" s="81">
        <f>H44+1</f>
        <v>155032</v>
      </c>
      <c r="H45" s="81">
        <f t="shared" si="4"/>
        <v>155047</v>
      </c>
      <c r="I45" s="64">
        <v>15</v>
      </c>
      <c r="J45" s="31" t="s">
        <v>72</v>
      </c>
    </row>
    <row r="46" spans="2:10" ht="32.25" customHeight="1">
      <c r="B46" s="7"/>
      <c r="C46" s="27"/>
      <c r="D46" s="32" t="s">
        <v>118</v>
      </c>
      <c r="E46" s="28" t="s">
        <v>37</v>
      </c>
      <c r="F46" s="29"/>
      <c r="G46" s="81">
        <f aca="true" t="shared" si="5" ref="G46:G57">H45+1</f>
        <v>155048</v>
      </c>
      <c r="H46" s="81">
        <f t="shared" si="4"/>
        <v>155063</v>
      </c>
      <c r="I46" s="64">
        <v>15</v>
      </c>
      <c r="J46" s="31" t="s">
        <v>123</v>
      </c>
    </row>
    <row r="47" spans="2:10" ht="32.25" customHeight="1">
      <c r="B47" s="7"/>
      <c r="C47" s="27"/>
      <c r="D47" s="32" t="s">
        <v>117</v>
      </c>
      <c r="E47" s="36" t="s">
        <v>37</v>
      </c>
      <c r="F47" s="29"/>
      <c r="G47" s="81">
        <f t="shared" si="5"/>
        <v>155064</v>
      </c>
      <c r="H47" s="81">
        <f t="shared" si="4"/>
        <v>155079</v>
      </c>
      <c r="I47" s="64">
        <v>15</v>
      </c>
      <c r="J47" s="31" t="s">
        <v>123</v>
      </c>
    </row>
    <row r="48" spans="2:10" ht="52.5" customHeight="1">
      <c r="B48" s="7"/>
      <c r="C48" s="27"/>
      <c r="D48" s="35" t="s">
        <v>53</v>
      </c>
      <c r="E48" s="24" t="s">
        <v>37</v>
      </c>
      <c r="F48" s="29"/>
      <c r="G48" s="81">
        <f t="shared" si="5"/>
        <v>155080</v>
      </c>
      <c r="H48" s="81">
        <f t="shared" si="4"/>
        <v>155095</v>
      </c>
      <c r="I48" s="64">
        <v>15</v>
      </c>
      <c r="J48" s="31" t="s">
        <v>123</v>
      </c>
    </row>
    <row r="49" spans="2:10" ht="28.5" customHeight="1">
      <c r="B49" s="7"/>
      <c r="C49" s="27"/>
      <c r="D49" s="35" t="s">
        <v>91</v>
      </c>
      <c r="E49" s="28" t="s">
        <v>37</v>
      </c>
      <c r="F49" s="29"/>
      <c r="G49" s="81">
        <f t="shared" si="5"/>
        <v>155096</v>
      </c>
      <c r="H49" s="81">
        <f t="shared" si="4"/>
        <v>155111</v>
      </c>
      <c r="I49" s="64">
        <v>15</v>
      </c>
      <c r="J49" s="31" t="s">
        <v>123</v>
      </c>
    </row>
    <row r="50" spans="2:10" ht="42.75" customHeight="1">
      <c r="B50" s="7"/>
      <c r="C50" s="27"/>
      <c r="D50" s="35" t="s">
        <v>92</v>
      </c>
      <c r="E50" s="28" t="s">
        <v>37</v>
      </c>
      <c r="F50" s="29"/>
      <c r="G50" s="81">
        <f t="shared" si="5"/>
        <v>155112</v>
      </c>
      <c r="H50" s="81">
        <f t="shared" si="4"/>
        <v>155127</v>
      </c>
      <c r="I50" s="64">
        <v>15</v>
      </c>
      <c r="J50" s="31" t="s">
        <v>123</v>
      </c>
    </row>
    <row r="51" spans="2:10" ht="59.25" customHeight="1">
      <c r="B51" s="7"/>
      <c r="C51" s="27"/>
      <c r="D51" s="35" t="s">
        <v>56</v>
      </c>
      <c r="E51" s="28" t="s">
        <v>37</v>
      </c>
      <c r="F51" s="29"/>
      <c r="G51" s="81">
        <f t="shared" si="5"/>
        <v>155128</v>
      </c>
      <c r="H51" s="81">
        <f t="shared" si="4"/>
        <v>155143</v>
      </c>
      <c r="I51" s="64">
        <v>15</v>
      </c>
      <c r="J51" s="31" t="s">
        <v>123</v>
      </c>
    </row>
    <row r="52" spans="2:10" ht="66" customHeight="1">
      <c r="B52" s="7"/>
      <c r="C52" s="27"/>
      <c r="D52" s="35" t="s">
        <v>120</v>
      </c>
      <c r="E52" s="36" t="s">
        <v>37</v>
      </c>
      <c r="F52" s="29"/>
      <c r="G52" s="81">
        <f t="shared" si="5"/>
        <v>155144</v>
      </c>
      <c r="H52" s="81">
        <f t="shared" si="4"/>
        <v>155159</v>
      </c>
      <c r="I52" s="64">
        <v>15</v>
      </c>
      <c r="J52" s="31" t="s">
        <v>123</v>
      </c>
    </row>
    <row r="53" spans="2:10" ht="28.5" customHeight="1">
      <c r="B53" s="7"/>
      <c r="C53" s="27"/>
      <c r="D53" s="35" t="s">
        <v>121</v>
      </c>
      <c r="E53" s="28" t="s">
        <v>37</v>
      </c>
      <c r="F53" s="29"/>
      <c r="G53" s="81">
        <f t="shared" si="5"/>
        <v>155160</v>
      </c>
      <c r="H53" s="81">
        <f t="shared" si="4"/>
        <v>155175</v>
      </c>
      <c r="I53" s="64">
        <v>15</v>
      </c>
      <c r="J53" s="31" t="s">
        <v>123</v>
      </c>
    </row>
    <row r="54" spans="2:10" ht="28.5" customHeight="1">
      <c r="B54" s="7"/>
      <c r="C54" s="27"/>
      <c r="D54" s="35" t="s">
        <v>119</v>
      </c>
      <c r="E54" s="36" t="s">
        <v>37</v>
      </c>
      <c r="F54" s="29"/>
      <c r="G54" s="81">
        <f t="shared" si="5"/>
        <v>155176</v>
      </c>
      <c r="H54" s="81">
        <f t="shared" si="4"/>
        <v>155191</v>
      </c>
      <c r="I54" s="64">
        <v>15</v>
      </c>
      <c r="J54" s="31" t="s">
        <v>123</v>
      </c>
    </row>
    <row r="55" spans="2:10" ht="28.5" customHeight="1">
      <c r="B55" s="7"/>
      <c r="C55" s="27"/>
      <c r="D55" s="35" t="s">
        <v>45</v>
      </c>
      <c r="E55" s="36" t="s">
        <v>37</v>
      </c>
      <c r="F55" s="29"/>
      <c r="G55" s="81">
        <f t="shared" si="5"/>
        <v>155192</v>
      </c>
      <c r="H55" s="81">
        <f t="shared" si="4"/>
        <v>155207</v>
      </c>
      <c r="I55" s="64">
        <v>15</v>
      </c>
      <c r="J55" s="31" t="s">
        <v>123</v>
      </c>
    </row>
    <row r="56" spans="2:10" ht="39.75" customHeight="1">
      <c r="B56" s="7"/>
      <c r="C56" s="27"/>
      <c r="D56" s="35" t="s">
        <v>46</v>
      </c>
      <c r="E56" s="28" t="s">
        <v>37</v>
      </c>
      <c r="F56" s="29"/>
      <c r="G56" s="81">
        <f t="shared" si="5"/>
        <v>155208</v>
      </c>
      <c r="H56" s="81">
        <f t="shared" si="4"/>
        <v>155223</v>
      </c>
      <c r="I56" s="64">
        <v>15</v>
      </c>
      <c r="J56" s="31" t="s">
        <v>123</v>
      </c>
    </row>
    <row r="57" spans="2:10" ht="15.75" customHeight="1">
      <c r="B57" s="7"/>
      <c r="C57" s="15"/>
      <c r="D57" s="33" t="s">
        <v>57</v>
      </c>
      <c r="E57" s="38" t="s">
        <v>37</v>
      </c>
      <c r="F57" s="25"/>
      <c r="G57" s="81">
        <f t="shared" si="5"/>
        <v>155224</v>
      </c>
      <c r="H57" s="81">
        <f t="shared" si="4"/>
        <v>155254</v>
      </c>
      <c r="I57" s="64">
        <v>30</v>
      </c>
      <c r="J57" s="37" t="s">
        <v>95</v>
      </c>
    </row>
    <row r="58" spans="2:10" ht="18" customHeight="1">
      <c r="B58" s="7"/>
      <c r="C58" s="27"/>
      <c r="D58" s="87" t="s">
        <v>312</v>
      </c>
      <c r="E58" s="88" t="s">
        <v>38</v>
      </c>
      <c r="F58" s="86" t="s">
        <v>252</v>
      </c>
      <c r="G58" s="89">
        <v>156002</v>
      </c>
      <c r="H58" s="89">
        <v>156062</v>
      </c>
      <c r="I58" s="100" t="s">
        <v>313</v>
      </c>
      <c r="J58" s="43" t="s">
        <v>338</v>
      </c>
    </row>
    <row r="59" spans="2:10" ht="16.5" customHeight="1">
      <c r="B59" s="7"/>
      <c r="C59" s="27"/>
      <c r="D59" s="87" t="s">
        <v>314</v>
      </c>
      <c r="E59" s="88" t="s">
        <v>38</v>
      </c>
      <c r="F59" s="86" t="s">
        <v>252</v>
      </c>
      <c r="G59" s="89">
        <v>156066</v>
      </c>
      <c r="H59" s="89">
        <v>156126</v>
      </c>
      <c r="I59" s="100" t="s">
        <v>313</v>
      </c>
      <c r="J59" s="43" t="s">
        <v>337</v>
      </c>
    </row>
    <row r="60" spans="2:10" ht="16.5" customHeight="1">
      <c r="B60" s="7"/>
      <c r="C60" s="27"/>
      <c r="D60" s="87" t="s">
        <v>315</v>
      </c>
      <c r="E60" s="88" t="s">
        <v>38</v>
      </c>
      <c r="F60" s="86" t="s">
        <v>252</v>
      </c>
      <c r="G60" s="89">
        <v>156130</v>
      </c>
      <c r="H60" s="89">
        <v>156158</v>
      </c>
      <c r="I60" s="100" t="s">
        <v>316</v>
      </c>
      <c r="J60" s="43" t="s">
        <v>336</v>
      </c>
    </row>
    <row r="61" spans="2:10" ht="16.5" customHeight="1">
      <c r="B61" s="7"/>
      <c r="C61" s="27"/>
      <c r="D61" s="87" t="s">
        <v>317</v>
      </c>
      <c r="E61" s="88" t="s">
        <v>38</v>
      </c>
      <c r="F61" s="86" t="s">
        <v>252</v>
      </c>
      <c r="G61" s="89">
        <v>156162</v>
      </c>
      <c r="H61" s="89">
        <v>156190</v>
      </c>
      <c r="I61" s="100" t="s">
        <v>316</v>
      </c>
      <c r="J61" s="43" t="s">
        <v>335</v>
      </c>
    </row>
    <row r="62" spans="2:10" ht="16.5" customHeight="1">
      <c r="B62" s="7"/>
      <c r="C62" s="27"/>
      <c r="D62" s="87" t="s">
        <v>318</v>
      </c>
      <c r="E62" s="88" t="s">
        <v>38</v>
      </c>
      <c r="F62" s="86" t="s">
        <v>252</v>
      </c>
      <c r="G62" s="89">
        <v>156194</v>
      </c>
      <c r="H62" s="89">
        <v>156222</v>
      </c>
      <c r="I62" s="100" t="s">
        <v>316</v>
      </c>
      <c r="J62" s="43" t="s">
        <v>334</v>
      </c>
    </row>
    <row r="63" spans="2:10" ht="16.5" customHeight="1">
      <c r="B63" s="7"/>
      <c r="C63" s="27"/>
      <c r="D63" s="87" t="s">
        <v>319</v>
      </c>
      <c r="E63" s="88" t="s">
        <v>38</v>
      </c>
      <c r="F63" s="86" t="s">
        <v>252</v>
      </c>
      <c r="G63" s="89">
        <v>156226</v>
      </c>
      <c r="H63" s="89">
        <v>156254</v>
      </c>
      <c r="I63" s="100" t="s">
        <v>316</v>
      </c>
      <c r="J63" s="43" t="s">
        <v>333</v>
      </c>
    </row>
    <row r="64" spans="2:10" ht="17.25" customHeight="1">
      <c r="B64" s="7"/>
      <c r="C64" s="27"/>
      <c r="D64" s="41" t="s">
        <v>320</v>
      </c>
      <c r="E64" s="45" t="s">
        <v>5</v>
      </c>
      <c r="F64" s="42" t="s">
        <v>321</v>
      </c>
      <c r="G64" s="84">
        <v>157003</v>
      </c>
      <c r="H64" s="84">
        <v>157062</v>
      </c>
      <c r="I64" s="100" t="s">
        <v>313</v>
      </c>
      <c r="J64" s="43" t="s">
        <v>331</v>
      </c>
    </row>
    <row r="65" spans="2:10" ht="18.75" customHeight="1">
      <c r="B65" s="7"/>
      <c r="C65" s="27"/>
      <c r="D65" s="41" t="s">
        <v>322</v>
      </c>
      <c r="E65" s="45" t="s">
        <v>5</v>
      </c>
      <c r="F65" s="42" t="s">
        <v>321</v>
      </c>
      <c r="G65" s="84">
        <v>157067</v>
      </c>
      <c r="H65" s="84">
        <v>157126</v>
      </c>
      <c r="I65" s="100" t="s">
        <v>313</v>
      </c>
      <c r="J65" s="43" t="s">
        <v>332</v>
      </c>
    </row>
    <row r="66" spans="2:10" ht="18" customHeight="1">
      <c r="B66" s="7"/>
      <c r="C66" s="27"/>
      <c r="D66" s="41" t="s">
        <v>323</v>
      </c>
      <c r="E66" s="45" t="s">
        <v>5</v>
      </c>
      <c r="F66" s="42" t="s">
        <v>321</v>
      </c>
      <c r="G66" s="84">
        <v>157131</v>
      </c>
      <c r="H66" s="84">
        <v>157158</v>
      </c>
      <c r="I66" s="100" t="s">
        <v>316</v>
      </c>
      <c r="J66" s="43" t="s">
        <v>328</v>
      </c>
    </row>
    <row r="67" spans="2:10" ht="18" customHeight="1">
      <c r="B67" s="7"/>
      <c r="C67" s="27"/>
      <c r="D67" s="41" t="s">
        <v>324</v>
      </c>
      <c r="E67" s="45" t="s">
        <v>5</v>
      </c>
      <c r="F67" s="42" t="s">
        <v>321</v>
      </c>
      <c r="G67" s="84">
        <v>157163</v>
      </c>
      <c r="H67" s="84">
        <v>157190</v>
      </c>
      <c r="I67" s="100" t="s">
        <v>316</v>
      </c>
      <c r="J67" s="43" t="s">
        <v>327</v>
      </c>
    </row>
    <row r="68" spans="2:10" ht="18" customHeight="1">
      <c r="B68" s="7"/>
      <c r="C68" s="27"/>
      <c r="D68" s="41" t="s">
        <v>325</v>
      </c>
      <c r="E68" s="45" t="s">
        <v>5</v>
      </c>
      <c r="F68" s="42" t="s">
        <v>321</v>
      </c>
      <c r="G68" s="84">
        <v>157195</v>
      </c>
      <c r="H68" s="84">
        <v>157222</v>
      </c>
      <c r="I68" s="100" t="s">
        <v>316</v>
      </c>
      <c r="J68" s="43" t="s">
        <v>330</v>
      </c>
    </row>
    <row r="69" spans="2:10" ht="18" customHeight="1">
      <c r="B69" s="7"/>
      <c r="C69" s="27"/>
      <c r="D69" s="41" t="s">
        <v>325</v>
      </c>
      <c r="E69" s="45" t="s">
        <v>5</v>
      </c>
      <c r="F69" s="42" t="s">
        <v>321</v>
      </c>
      <c r="G69" s="84">
        <v>157227</v>
      </c>
      <c r="H69" s="84">
        <v>157254</v>
      </c>
      <c r="I69" s="100" t="s">
        <v>316</v>
      </c>
      <c r="J69" s="43" t="s">
        <v>329</v>
      </c>
    </row>
    <row r="70" spans="2:10" ht="15.75">
      <c r="B70" s="7"/>
      <c r="C70" s="21" t="s">
        <v>204</v>
      </c>
      <c r="D70" s="21"/>
      <c r="E70" s="22" t="s">
        <v>37</v>
      </c>
      <c r="F70" s="59"/>
      <c r="G70" s="79">
        <v>158000</v>
      </c>
      <c r="H70" s="79">
        <f>G70+(I70-1)*1000+255</f>
        <v>158255</v>
      </c>
      <c r="I70" s="67">
        <v>1</v>
      </c>
      <c r="J70" s="47" t="s">
        <v>102</v>
      </c>
    </row>
    <row r="71" spans="2:10" ht="15.75">
      <c r="B71" s="7"/>
      <c r="C71" s="21" t="s">
        <v>326</v>
      </c>
      <c r="D71" s="21"/>
      <c r="E71" s="22" t="s">
        <v>37</v>
      </c>
      <c r="F71" s="59"/>
      <c r="G71" s="79">
        <f>G70+I70*1000</f>
        <v>159000</v>
      </c>
      <c r="H71" s="79">
        <f>G71+(I71-1)*1000+255</f>
        <v>159255</v>
      </c>
      <c r="I71" s="67">
        <v>1</v>
      </c>
      <c r="J71" s="47" t="s">
        <v>103</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62"/>
  <sheetViews>
    <sheetView zoomScale="125" zoomScaleNormal="125" zoomScalePageLayoutView="0" workbookViewId="0" topLeftCell="A1">
      <selection activeCell="A4" sqref="A4"/>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59</v>
      </c>
      <c r="C3" s="5"/>
      <c r="D3" s="5" t="s">
        <v>63</v>
      </c>
      <c r="E3" s="19" t="s">
        <v>4</v>
      </c>
      <c r="F3" s="5" t="s">
        <v>340</v>
      </c>
      <c r="G3" s="71" t="s">
        <v>68</v>
      </c>
      <c r="H3" s="72">
        <v>44143245254</v>
      </c>
      <c r="I3" s="74"/>
      <c r="J3" s="2" t="s">
        <v>66</v>
      </c>
    </row>
    <row r="4" spans="1:10" ht="21.75" thickBot="1">
      <c r="A4" s="13"/>
      <c r="B4" s="40"/>
      <c r="C4" s="5"/>
      <c r="D4" s="5" t="s">
        <v>357</v>
      </c>
      <c r="E4" s="19"/>
      <c r="F4" s="5"/>
      <c r="G4" s="71" t="s">
        <v>358</v>
      </c>
      <c r="H4" s="72">
        <v>44143244254</v>
      </c>
      <c r="I4" s="74"/>
      <c r="J4" s="3" t="s">
        <v>359</v>
      </c>
    </row>
    <row r="5" spans="1:10" ht="21.75" thickBot="1">
      <c r="A5" s="13"/>
      <c r="B5" s="54" t="s">
        <v>162</v>
      </c>
      <c r="C5" s="55"/>
      <c r="D5" s="55"/>
      <c r="E5" s="56" t="s">
        <v>38</v>
      </c>
      <c r="F5" s="55"/>
      <c r="G5" s="78">
        <v>160000</v>
      </c>
      <c r="H5" s="78">
        <f>H62</f>
        <v>191255</v>
      </c>
      <c r="I5" s="62"/>
      <c r="J5" s="57" t="s">
        <v>96</v>
      </c>
    </row>
    <row r="6" spans="2:10" ht="15.75">
      <c r="B6" s="7"/>
      <c r="C6" s="21" t="s">
        <v>163</v>
      </c>
      <c r="D6" s="21"/>
      <c r="E6" s="22" t="s">
        <v>5</v>
      </c>
      <c r="F6" s="59"/>
      <c r="G6" s="79">
        <f>G5</f>
        <v>160000</v>
      </c>
      <c r="H6" s="79">
        <f>G6+(I6-1)*1000+255</f>
        <v>167255</v>
      </c>
      <c r="I6" s="67">
        <v>8</v>
      </c>
      <c r="J6" s="47" t="s">
        <v>93</v>
      </c>
    </row>
    <row r="7" spans="2:10" ht="51.75" customHeight="1">
      <c r="B7" s="7"/>
      <c r="C7" s="15"/>
      <c r="D7" s="60" t="s">
        <v>62</v>
      </c>
      <c r="E7" s="44" t="s">
        <v>5</v>
      </c>
      <c r="F7" s="49"/>
      <c r="G7" s="80">
        <f>G6+1</f>
        <v>160001</v>
      </c>
      <c r="H7" s="80">
        <f>G7+7199</f>
        <v>167200</v>
      </c>
      <c r="I7" s="63"/>
      <c r="J7" s="50" t="s">
        <v>71</v>
      </c>
    </row>
    <row r="8" spans="2:10" ht="63.75" customHeight="1">
      <c r="B8" s="7"/>
      <c r="C8" s="15"/>
      <c r="D8" s="32" t="s">
        <v>51</v>
      </c>
      <c r="E8" s="36" t="s">
        <v>37</v>
      </c>
      <c r="F8" s="29"/>
      <c r="G8" s="81">
        <f>H7+1</f>
        <v>167201</v>
      </c>
      <c r="H8" s="81">
        <f>G8+I8</f>
        <v>167216</v>
      </c>
      <c r="I8" s="64">
        <v>15</v>
      </c>
      <c r="J8" s="31" t="s">
        <v>52</v>
      </c>
    </row>
    <row r="9" spans="2:10" ht="13.5" customHeight="1">
      <c r="B9" s="7"/>
      <c r="C9" s="27"/>
      <c r="D9" s="32" t="s">
        <v>94</v>
      </c>
      <c r="E9" s="36" t="s">
        <v>37</v>
      </c>
      <c r="F9" s="29"/>
      <c r="G9" s="81">
        <f>H8+1</f>
        <v>167217</v>
      </c>
      <c r="H9" s="81">
        <f>G9+I9</f>
        <v>167244</v>
      </c>
      <c r="I9" s="64">
        <v>27</v>
      </c>
      <c r="J9" s="31" t="s">
        <v>106</v>
      </c>
    </row>
    <row r="10" spans="2:10" ht="29.25" customHeight="1">
      <c r="B10" s="7"/>
      <c r="C10" s="15"/>
      <c r="D10" s="33" t="s">
        <v>81</v>
      </c>
      <c r="E10" s="38" t="s">
        <v>37</v>
      </c>
      <c r="F10" s="25"/>
      <c r="G10" s="81">
        <f>H9+1</f>
        <v>167245</v>
      </c>
      <c r="H10" s="26"/>
      <c r="I10" s="65"/>
      <c r="J10" s="37" t="s">
        <v>50</v>
      </c>
    </row>
    <row r="11" spans="2:10" ht="15.75" customHeight="1">
      <c r="B11" s="7"/>
      <c r="C11" s="15"/>
      <c r="D11" s="33" t="s">
        <v>82</v>
      </c>
      <c r="E11" s="38" t="s">
        <v>37</v>
      </c>
      <c r="F11" s="25"/>
      <c r="G11" s="81">
        <f>G10+1</f>
        <v>167246</v>
      </c>
      <c r="H11" s="81">
        <f>G11+I11</f>
        <v>167254</v>
      </c>
      <c r="I11" s="64">
        <v>8</v>
      </c>
      <c r="J11" s="37" t="s">
        <v>95</v>
      </c>
    </row>
    <row r="12" spans="2:10" ht="47.25">
      <c r="B12" s="7"/>
      <c r="C12" s="21" t="s">
        <v>164</v>
      </c>
      <c r="D12" s="21"/>
      <c r="E12" s="22" t="s">
        <v>37</v>
      </c>
      <c r="F12" s="59"/>
      <c r="G12" s="79">
        <f>G6+I6*1000</f>
        <v>168000</v>
      </c>
      <c r="H12" s="79">
        <f>G12+(I12-1)*1000+255</f>
        <v>168255</v>
      </c>
      <c r="I12" s="67">
        <v>1</v>
      </c>
      <c r="J12" s="47" t="s">
        <v>99</v>
      </c>
    </row>
    <row r="13" spans="2:10" ht="13.5" customHeight="1">
      <c r="B13" s="7"/>
      <c r="C13" s="27"/>
      <c r="D13" s="32" t="s">
        <v>40</v>
      </c>
      <c r="E13" s="28" t="s">
        <v>37</v>
      </c>
      <c r="F13" s="29"/>
      <c r="G13" s="81">
        <f>G12+1</f>
        <v>168001</v>
      </c>
      <c r="H13" s="81">
        <f>G13+I13</f>
        <v>168015</v>
      </c>
      <c r="I13" s="64">
        <v>14</v>
      </c>
      <c r="J13" s="31" t="s">
        <v>165</v>
      </c>
    </row>
    <row r="14" spans="2:10" ht="13.5" customHeight="1">
      <c r="B14" s="7"/>
      <c r="C14" s="27"/>
      <c r="D14" s="32" t="s">
        <v>76</v>
      </c>
      <c r="E14" s="28" t="s">
        <v>37</v>
      </c>
      <c r="F14" s="29"/>
      <c r="G14" s="81">
        <f>H13+1</f>
        <v>168016</v>
      </c>
      <c r="H14" s="81">
        <f>G14+I14</f>
        <v>168031</v>
      </c>
      <c r="I14" s="64">
        <v>15</v>
      </c>
      <c r="J14" s="31"/>
    </row>
    <row r="15" spans="2:10" ht="13.5" customHeight="1">
      <c r="B15" s="7"/>
      <c r="C15" s="27"/>
      <c r="D15" s="32" t="s">
        <v>77</v>
      </c>
      <c r="E15" s="36" t="s">
        <v>37</v>
      </c>
      <c r="F15" s="29"/>
      <c r="G15" s="81">
        <f aca="true" t="shared" si="0" ref="G15:G27">H14+1</f>
        <v>168032</v>
      </c>
      <c r="H15" s="81">
        <f>G15+I15</f>
        <v>168047</v>
      </c>
      <c r="I15" s="64">
        <v>15</v>
      </c>
      <c r="J15" s="31"/>
    </row>
    <row r="16" spans="2:10" ht="13.5" customHeight="1">
      <c r="B16" s="7"/>
      <c r="C16" s="27"/>
      <c r="D16" s="32" t="s">
        <v>75</v>
      </c>
      <c r="E16" s="36" t="s">
        <v>37</v>
      </c>
      <c r="F16" s="29"/>
      <c r="G16" s="81">
        <f t="shared" si="0"/>
        <v>168048</v>
      </c>
      <c r="H16" s="81">
        <f>G16+I16</f>
        <v>168063</v>
      </c>
      <c r="I16" s="64">
        <v>15</v>
      </c>
      <c r="J16" s="31"/>
    </row>
    <row r="17" spans="2:10" ht="13.5" customHeight="1">
      <c r="B17" s="7"/>
      <c r="C17" s="27"/>
      <c r="D17" s="32" t="s">
        <v>41</v>
      </c>
      <c r="E17" s="28" t="s">
        <v>37</v>
      </c>
      <c r="F17" s="29"/>
      <c r="G17" s="81">
        <f t="shared" si="0"/>
        <v>168064</v>
      </c>
      <c r="H17" s="81">
        <f aca="true" t="shared" si="1" ref="H17:H27">G17+I17</f>
        <v>168079</v>
      </c>
      <c r="I17" s="64">
        <v>15</v>
      </c>
      <c r="J17" s="31"/>
    </row>
    <row r="18" spans="2:10" ht="13.5" customHeight="1">
      <c r="B18" s="7"/>
      <c r="C18" s="27"/>
      <c r="D18" s="32" t="s">
        <v>42</v>
      </c>
      <c r="E18" s="28" t="s">
        <v>37</v>
      </c>
      <c r="F18" s="29"/>
      <c r="G18" s="81">
        <f t="shared" si="0"/>
        <v>168080</v>
      </c>
      <c r="H18" s="81">
        <f t="shared" si="1"/>
        <v>168095</v>
      </c>
      <c r="I18" s="64">
        <v>15</v>
      </c>
      <c r="J18" s="31" t="s">
        <v>78</v>
      </c>
    </row>
    <row r="19" spans="2:10" ht="13.5" customHeight="1">
      <c r="B19" s="7"/>
      <c r="C19" s="27"/>
      <c r="D19" s="32" t="s">
        <v>43</v>
      </c>
      <c r="E19" s="28" t="s">
        <v>37</v>
      </c>
      <c r="F19" s="29"/>
      <c r="G19" s="81">
        <f t="shared" si="0"/>
        <v>168096</v>
      </c>
      <c r="H19" s="81">
        <f t="shared" si="1"/>
        <v>168111</v>
      </c>
      <c r="I19" s="64">
        <v>15</v>
      </c>
      <c r="J19" s="31"/>
    </row>
    <row r="20" spans="2:10" ht="13.5" customHeight="1">
      <c r="B20" s="7"/>
      <c r="C20" s="27"/>
      <c r="D20" s="32" t="s">
        <v>44</v>
      </c>
      <c r="E20" s="28" t="s">
        <v>37</v>
      </c>
      <c r="F20" s="29"/>
      <c r="G20" s="81">
        <f t="shared" si="0"/>
        <v>168112</v>
      </c>
      <c r="H20" s="81">
        <f t="shared" si="1"/>
        <v>168127</v>
      </c>
      <c r="I20" s="64">
        <v>15</v>
      </c>
      <c r="J20" s="31"/>
    </row>
    <row r="21" spans="2:10" ht="13.5" customHeight="1">
      <c r="B21" s="7"/>
      <c r="C21" s="27"/>
      <c r="D21" s="32" t="s">
        <v>83</v>
      </c>
      <c r="E21" s="28" t="s">
        <v>37</v>
      </c>
      <c r="F21" s="29"/>
      <c r="G21" s="81">
        <f t="shared" si="0"/>
        <v>168128</v>
      </c>
      <c r="H21" s="81">
        <f t="shared" si="1"/>
        <v>168143</v>
      </c>
      <c r="I21" s="64">
        <v>15</v>
      </c>
      <c r="J21" s="31" t="s">
        <v>55</v>
      </c>
    </row>
    <row r="22" spans="2:10" ht="13.5" customHeight="1">
      <c r="B22" s="7"/>
      <c r="C22" s="27"/>
      <c r="D22" s="32" t="s">
        <v>45</v>
      </c>
      <c r="E22" s="28" t="s">
        <v>37</v>
      </c>
      <c r="F22" s="29"/>
      <c r="G22" s="81">
        <f t="shared" si="0"/>
        <v>168144</v>
      </c>
      <c r="H22" s="81">
        <f t="shared" si="1"/>
        <v>168159</v>
      </c>
      <c r="I22" s="64">
        <v>15</v>
      </c>
      <c r="J22" s="31"/>
    </row>
    <row r="23" spans="2:10" ht="13.5" customHeight="1">
      <c r="B23" s="7"/>
      <c r="C23" s="27"/>
      <c r="D23" s="32" t="s">
        <v>46</v>
      </c>
      <c r="E23" s="28" t="s">
        <v>37</v>
      </c>
      <c r="F23" s="29"/>
      <c r="G23" s="81">
        <f t="shared" si="0"/>
        <v>168160</v>
      </c>
      <c r="H23" s="81">
        <f t="shared" si="1"/>
        <v>168175</v>
      </c>
      <c r="I23" s="64">
        <v>15</v>
      </c>
      <c r="J23" s="31"/>
    </row>
    <row r="24" spans="2:10" ht="13.5" customHeight="1">
      <c r="B24" s="7"/>
      <c r="C24" s="27"/>
      <c r="D24" s="32" t="s">
        <v>47</v>
      </c>
      <c r="E24" s="28" t="s">
        <v>37</v>
      </c>
      <c r="F24" s="29"/>
      <c r="G24" s="81">
        <f t="shared" si="0"/>
        <v>168176</v>
      </c>
      <c r="H24" s="81">
        <f t="shared" si="1"/>
        <v>168191</v>
      </c>
      <c r="I24" s="64">
        <v>15</v>
      </c>
      <c r="J24" s="31"/>
    </row>
    <row r="25" spans="2:10" ht="13.5" customHeight="1">
      <c r="B25" s="7"/>
      <c r="C25" s="27"/>
      <c r="D25" s="32" t="s">
        <v>48</v>
      </c>
      <c r="E25" s="28" t="s">
        <v>37</v>
      </c>
      <c r="F25" s="29"/>
      <c r="G25" s="81">
        <f t="shared" si="0"/>
        <v>168192</v>
      </c>
      <c r="H25" s="81">
        <f t="shared" si="1"/>
        <v>168207</v>
      </c>
      <c r="I25" s="64">
        <v>15</v>
      </c>
      <c r="J25" s="31"/>
    </row>
    <row r="26" spans="2:10" ht="15.75" customHeight="1">
      <c r="B26" s="7"/>
      <c r="C26" s="15"/>
      <c r="D26" s="32" t="s">
        <v>94</v>
      </c>
      <c r="E26" s="38" t="s">
        <v>37</v>
      </c>
      <c r="F26" s="25"/>
      <c r="G26" s="81">
        <f t="shared" si="0"/>
        <v>168208</v>
      </c>
      <c r="H26" s="81">
        <f t="shared" si="1"/>
        <v>168223</v>
      </c>
      <c r="I26" s="64">
        <v>15</v>
      </c>
      <c r="J26" s="31" t="s">
        <v>107</v>
      </c>
    </row>
    <row r="27" spans="2:10" ht="15.75" customHeight="1">
      <c r="B27" s="7"/>
      <c r="C27" s="15"/>
      <c r="D27" s="33" t="s">
        <v>82</v>
      </c>
      <c r="E27" s="38" t="s">
        <v>37</v>
      </c>
      <c r="F27" s="25"/>
      <c r="G27" s="81">
        <f t="shared" si="0"/>
        <v>168224</v>
      </c>
      <c r="H27" s="81">
        <f t="shared" si="1"/>
        <v>168254</v>
      </c>
      <c r="I27" s="64">
        <v>30</v>
      </c>
      <c r="J27" s="37" t="s">
        <v>95</v>
      </c>
    </row>
    <row r="28" spans="2:10" ht="31.5">
      <c r="B28" s="7"/>
      <c r="C28" s="21" t="s">
        <v>166</v>
      </c>
      <c r="D28" s="21"/>
      <c r="E28" s="22" t="s">
        <v>37</v>
      </c>
      <c r="F28" s="59"/>
      <c r="G28" s="79">
        <f>G12+I12*1000</f>
        <v>169000</v>
      </c>
      <c r="H28" s="79">
        <f>G28+(I28-1)*1000+255</f>
        <v>170255</v>
      </c>
      <c r="I28" s="67">
        <v>2</v>
      </c>
      <c r="J28" s="53" t="s">
        <v>140</v>
      </c>
    </row>
    <row r="29" spans="2:10" ht="45" customHeight="1">
      <c r="B29" s="7"/>
      <c r="C29" s="27"/>
      <c r="D29" s="32" t="s">
        <v>109</v>
      </c>
      <c r="E29" s="36" t="s">
        <v>37</v>
      </c>
      <c r="F29" s="29"/>
      <c r="G29" s="81">
        <f>G28+1</f>
        <v>169001</v>
      </c>
      <c r="H29" s="81">
        <f aca="true" t="shared" si="2" ref="H29:H34">G29+I29</f>
        <v>169100</v>
      </c>
      <c r="I29" s="64">
        <v>99</v>
      </c>
      <c r="J29" s="31" t="s">
        <v>112</v>
      </c>
    </row>
    <row r="30" spans="2:10" ht="47.25" customHeight="1">
      <c r="B30" s="7"/>
      <c r="C30" s="27"/>
      <c r="D30" s="32" t="s">
        <v>108</v>
      </c>
      <c r="E30" s="36" t="s">
        <v>37</v>
      </c>
      <c r="F30" s="29"/>
      <c r="G30" s="81">
        <f>H29+1</f>
        <v>169101</v>
      </c>
      <c r="H30" s="81">
        <f t="shared" si="2"/>
        <v>169200</v>
      </c>
      <c r="I30" s="64">
        <v>99</v>
      </c>
      <c r="J30" s="31" t="s">
        <v>54</v>
      </c>
    </row>
    <row r="31" spans="2:10" ht="15.75" customHeight="1">
      <c r="B31" s="7"/>
      <c r="C31" s="15"/>
      <c r="D31" s="33" t="s">
        <v>57</v>
      </c>
      <c r="E31" s="38" t="s">
        <v>37</v>
      </c>
      <c r="F31" s="25"/>
      <c r="G31" s="81">
        <f>H30+1</f>
        <v>169201</v>
      </c>
      <c r="H31" s="81">
        <f t="shared" si="2"/>
        <v>169254</v>
      </c>
      <c r="I31" s="64">
        <v>53</v>
      </c>
      <c r="J31" s="37" t="s">
        <v>95</v>
      </c>
    </row>
    <row r="32" spans="2:10" ht="47.25" customHeight="1">
      <c r="B32" s="7"/>
      <c r="C32" s="27"/>
      <c r="D32" s="32" t="s">
        <v>111</v>
      </c>
      <c r="E32" s="36" t="s">
        <v>37</v>
      </c>
      <c r="F32" s="29"/>
      <c r="G32" s="81">
        <f>G29+1000</f>
        <v>170001</v>
      </c>
      <c r="H32" s="81">
        <f t="shared" si="2"/>
        <v>170100</v>
      </c>
      <c r="I32" s="64">
        <v>99</v>
      </c>
      <c r="J32" s="31" t="s">
        <v>112</v>
      </c>
    </row>
    <row r="33" spans="2:10" ht="45.75" customHeight="1">
      <c r="B33" s="7"/>
      <c r="C33" s="27"/>
      <c r="D33" s="32" t="s">
        <v>110</v>
      </c>
      <c r="E33" s="36" t="s">
        <v>37</v>
      </c>
      <c r="F33" s="29"/>
      <c r="G33" s="81">
        <f>H32+1</f>
        <v>170101</v>
      </c>
      <c r="H33" s="81">
        <f t="shared" si="2"/>
        <v>170200</v>
      </c>
      <c r="I33" s="64">
        <v>99</v>
      </c>
      <c r="J33" s="31" t="s">
        <v>54</v>
      </c>
    </row>
    <row r="34" spans="2:10" ht="15.75" customHeight="1">
      <c r="B34" s="7"/>
      <c r="C34" s="15"/>
      <c r="D34" s="33" t="s">
        <v>57</v>
      </c>
      <c r="E34" s="38" t="s">
        <v>37</v>
      </c>
      <c r="F34" s="25"/>
      <c r="G34" s="81">
        <f>H33+1</f>
        <v>170201</v>
      </c>
      <c r="H34" s="81">
        <f t="shared" si="2"/>
        <v>170254</v>
      </c>
      <c r="I34" s="64">
        <v>53</v>
      </c>
      <c r="J34" s="37" t="s">
        <v>95</v>
      </c>
    </row>
    <row r="35" spans="2:10" ht="63">
      <c r="B35" s="7"/>
      <c r="C35" s="21" t="s">
        <v>167</v>
      </c>
      <c r="D35" s="46" t="s">
        <v>80</v>
      </c>
      <c r="E35" s="22" t="s">
        <v>37</v>
      </c>
      <c r="F35" s="59"/>
      <c r="G35" s="79">
        <f>G28+I28*1000</f>
        <v>171000</v>
      </c>
      <c r="H35" s="79">
        <f>G35+(I35-1)*1000+255</f>
        <v>173255</v>
      </c>
      <c r="I35" s="67">
        <v>3</v>
      </c>
      <c r="J35" s="53" t="s">
        <v>139</v>
      </c>
    </row>
    <row r="36" spans="2:10" ht="53.25" customHeight="1">
      <c r="B36" s="7"/>
      <c r="C36" s="16"/>
      <c r="D36" s="33" t="s">
        <v>168</v>
      </c>
      <c r="E36" s="24" t="s">
        <v>37</v>
      </c>
      <c r="F36" s="25"/>
      <c r="G36" s="81">
        <f>G35+1</f>
        <v>171001</v>
      </c>
      <c r="H36" s="26"/>
      <c r="I36" s="65"/>
      <c r="J36" s="17" t="s">
        <v>113</v>
      </c>
    </row>
    <row r="37" spans="2:10" ht="27.75" customHeight="1">
      <c r="B37" s="7"/>
      <c r="C37" s="15"/>
      <c r="D37" s="33" t="s">
        <v>169</v>
      </c>
      <c r="E37" s="24" t="s">
        <v>37</v>
      </c>
      <c r="F37" s="25"/>
      <c r="G37" s="82">
        <f>G36+1</f>
        <v>171002</v>
      </c>
      <c r="H37" s="26"/>
      <c r="I37" s="65"/>
      <c r="J37" s="17" t="s">
        <v>86</v>
      </c>
    </row>
    <row r="38" spans="2:10" ht="28.5" customHeight="1">
      <c r="B38" s="7"/>
      <c r="C38" s="15"/>
      <c r="D38" s="33" t="s">
        <v>170</v>
      </c>
      <c r="E38" s="24" t="s">
        <v>37</v>
      </c>
      <c r="F38" s="25"/>
      <c r="G38" s="82">
        <f aca="true" t="shared" si="3" ref="G38:G44">G37+1</f>
        <v>171003</v>
      </c>
      <c r="H38" s="26"/>
      <c r="I38" s="65"/>
      <c r="J38" s="17" t="s">
        <v>86</v>
      </c>
    </row>
    <row r="39" spans="2:10" ht="27.75" customHeight="1">
      <c r="B39" s="7"/>
      <c r="C39" s="15"/>
      <c r="D39" s="33" t="s">
        <v>171</v>
      </c>
      <c r="E39" s="24" t="s">
        <v>37</v>
      </c>
      <c r="F39" s="25"/>
      <c r="G39" s="82">
        <f t="shared" si="3"/>
        <v>171004</v>
      </c>
      <c r="H39" s="26"/>
      <c r="I39" s="65"/>
      <c r="J39" s="17" t="s">
        <v>86</v>
      </c>
    </row>
    <row r="40" spans="2:10" ht="30">
      <c r="B40" s="7"/>
      <c r="C40" s="15"/>
      <c r="D40" s="33" t="s">
        <v>172</v>
      </c>
      <c r="E40" s="24" t="s">
        <v>37</v>
      </c>
      <c r="F40" s="25"/>
      <c r="G40" s="82">
        <f t="shared" si="3"/>
        <v>171005</v>
      </c>
      <c r="H40" s="26"/>
      <c r="I40" s="66"/>
      <c r="J40" s="31" t="s">
        <v>72</v>
      </c>
    </row>
    <row r="41" spans="2:10" ht="13.5" customHeight="1">
      <c r="B41" s="7"/>
      <c r="C41" s="27"/>
      <c r="D41" s="52" t="s">
        <v>173</v>
      </c>
      <c r="E41" s="28" t="s">
        <v>37</v>
      </c>
      <c r="F41" s="29"/>
      <c r="G41" s="83">
        <f t="shared" si="3"/>
        <v>171006</v>
      </c>
      <c r="H41" s="30"/>
      <c r="I41" s="66"/>
      <c r="J41" s="51" t="s">
        <v>90</v>
      </c>
    </row>
    <row r="42" spans="2:10" ht="13.5" customHeight="1">
      <c r="B42" s="7"/>
      <c r="C42" s="27"/>
      <c r="D42" s="34" t="s">
        <v>79</v>
      </c>
      <c r="E42" s="28" t="s">
        <v>37</v>
      </c>
      <c r="F42" s="29"/>
      <c r="G42" s="82">
        <f t="shared" si="3"/>
        <v>171007</v>
      </c>
      <c r="H42" s="30"/>
      <c r="I42" s="66"/>
      <c r="J42" s="31" t="s">
        <v>72</v>
      </c>
    </row>
    <row r="43" spans="2:10" ht="13.5" customHeight="1">
      <c r="B43" s="7"/>
      <c r="C43" s="27"/>
      <c r="D43" s="34" t="s">
        <v>174</v>
      </c>
      <c r="E43" s="24" t="s">
        <v>37</v>
      </c>
      <c r="F43" s="29"/>
      <c r="G43" s="82">
        <f t="shared" si="3"/>
        <v>171008</v>
      </c>
      <c r="H43" s="29"/>
      <c r="I43" s="66"/>
      <c r="J43" s="31" t="s">
        <v>72</v>
      </c>
    </row>
    <row r="44" spans="2:10" ht="13.5" customHeight="1">
      <c r="B44" s="7"/>
      <c r="C44" s="27"/>
      <c r="D44" s="34" t="s">
        <v>115</v>
      </c>
      <c r="E44" s="38" t="s">
        <v>37</v>
      </c>
      <c r="F44" s="29"/>
      <c r="G44" s="82">
        <f t="shared" si="3"/>
        <v>171009</v>
      </c>
      <c r="H44" s="81">
        <f aca="true" t="shared" si="4" ref="H44:H57">G44+I44</f>
        <v>171031</v>
      </c>
      <c r="I44" s="64">
        <v>22</v>
      </c>
      <c r="J44" s="17" t="s">
        <v>114</v>
      </c>
    </row>
    <row r="45" spans="2:10" ht="28.5" customHeight="1">
      <c r="B45" s="7"/>
      <c r="C45" s="27"/>
      <c r="D45" s="32" t="s">
        <v>122</v>
      </c>
      <c r="E45" s="28" t="s">
        <v>37</v>
      </c>
      <c r="F45" s="29"/>
      <c r="G45" s="81">
        <f>H44+1</f>
        <v>171032</v>
      </c>
      <c r="H45" s="81">
        <f t="shared" si="4"/>
        <v>171047</v>
      </c>
      <c r="I45" s="64">
        <v>15</v>
      </c>
      <c r="J45" s="31" t="s">
        <v>72</v>
      </c>
    </row>
    <row r="46" spans="2:10" ht="32.25" customHeight="1">
      <c r="B46" s="7"/>
      <c r="C46" s="27"/>
      <c r="D46" s="32" t="s">
        <v>118</v>
      </c>
      <c r="E46" s="28" t="s">
        <v>37</v>
      </c>
      <c r="F46" s="29"/>
      <c r="G46" s="81">
        <f aca="true" t="shared" si="5" ref="G46:G57">H45+1</f>
        <v>171048</v>
      </c>
      <c r="H46" s="81">
        <f t="shared" si="4"/>
        <v>171063</v>
      </c>
      <c r="I46" s="64">
        <v>15</v>
      </c>
      <c r="J46" s="31" t="s">
        <v>123</v>
      </c>
    </row>
    <row r="47" spans="2:10" ht="32.25" customHeight="1">
      <c r="B47" s="7"/>
      <c r="C47" s="27"/>
      <c r="D47" s="32" t="s">
        <v>117</v>
      </c>
      <c r="E47" s="36" t="s">
        <v>37</v>
      </c>
      <c r="F47" s="29"/>
      <c r="G47" s="81">
        <f t="shared" si="5"/>
        <v>171064</v>
      </c>
      <c r="H47" s="81">
        <f t="shared" si="4"/>
        <v>171079</v>
      </c>
      <c r="I47" s="64">
        <v>15</v>
      </c>
      <c r="J47" s="31" t="s">
        <v>123</v>
      </c>
    </row>
    <row r="48" spans="2:10" ht="52.5" customHeight="1">
      <c r="B48" s="7"/>
      <c r="C48" s="27"/>
      <c r="D48" s="35" t="s">
        <v>53</v>
      </c>
      <c r="E48" s="24" t="s">
        <v>37</v>
      </c>
      <c r="F48" s="29"/>
      <c r="G48" s="81">
        <f t="shared" si="5"/>
        <v>171080</v>
      </c>
      <c r="H48" s="81">
        <f t="shared" si="4"/>
        <v>171095</v>
      </c>
      <c r="I48" s="64">
        <v>15</v>
      </c>
      <c r="J48" s="31" t="s">
        <v>123</v>
      </c>
    </row>
    <row r="49" spans="2:10" ht="28.5" customHeight="1">
      <c r="B49" s="7"/>
      <c r="C49" s="27"/>
      <c r="D49" s="35" t="s">
        <v>91</v>
      </c>
      <c r="E49" s="28" t="s">
        <v>37</v>
      </c>
      <c r="F49" s="29"/>
      <c r="G49" s="81">
        <f t="shared" si="5"/>
        <v>171096</v>
      </c>
      <c r="H49" s="81">
        <f t="shared" si="4"/>
        <v>171111</v>
      </c>
      <c r="I49" s="64">
        <v>15</v>
      </c>
      <c r="J49" s="31" t="s">
        <v>123</v>
      </c>
    </row>
    <row r="50" spans="2:10" ht="42.75" customHeight="1">
      <c r="B50" s="7"/>
      <c r="C50" s="27"/>
      <c r="D50" s="35" t="s">
        <v>92</v>
      </c>
      <c r="E50" s="28" t="s">
        <v>37</v>
      </c>
      <c r="F50" s="29"/>
      <c r="G50" s="81">
        <f t="shared" si="5"/>
        <v>171112</v>
      </c>
      <c r="H50" s="81">
        <f t="shared" si="4"/>
        <v>171127</v>
      </c>
      <c r="I50" s="64">
        <v>15</v>
      </c>
      <c r="J50" s="31" t="s">
        <v>123</v>
      </c>
    </row>
    <row r="51" spans="2:10" ht="59.25" customHeight="1">
      <c r="B51" s="7"/>
      <c r="C51" s="27"/>
      <c r="D51" s="35" t="s">
        <v>56</v>
      </c>
      <c r="E51" s="28" t="s">
        <v>37</v>
      </c>
      <c r="F51" s="29"/>
      <c r="G51" s="81">
        <f t="shared" si="5"/>
        <v>171128</v>
      </c>
      <c r="H51" s="81">
        <f t="shared" si="4"/>
        <v>171143</v>
      </c>
      <c r="I51" s="64">
        <v>15</v>
      </c>
      <c r="J51" s="31" t="s">
        <v>123</v>
      </c>
    </row>
    <row r="52" spans="2:10" ht="66" customHeight="1">
      <c r="B52" s="7"/>
      <c r="C52" s="27"/>
      <c r="D52" s="35" t="s">
        <v>120</v>
      </c>
      <c r="E52" s="36" t="s">
        <v>37</v>
      </c>
      <c r="F52" s="29"/>
      <c r="G52" s="81">
        <f t="shared" si="5"/>
        <v>171144</v>
      </c>
      <c r="H52" s="81">
        <f t="shared" si="4"/>
        <v>171159</v>
      </c>
      <c r="I52" s="64">
        <v>15</v>
      </c>
      <c r="J52" s="31" t="s">
        <v>123</v>
      </c>
    </row>
    <row r="53" spans="2:10" ht="28.5" customHeight="1">
      <c r="B53" s="7"/>
      <c r="C53" s="27"/>
      <c r="D53" s="35" t="s">
        <v>121</v>
      </c>
      <c r="E53" s="28" t="s">
        <v>37</v>
      </c>
      <c r="F53" s="29"/>
      <c r="G53" s="81">
        <f t="shared" si="5"/>
        <v>171160</v>
      </c>
      <c r="H53" s="81">
        <f t="shared" si="4"/>
        <v>171175</v>
      </c>
      <c r="I53" s="64">
        <v>15</v>
      </c>
      <c r="J53" s="31" t="s">
        <v>123</v>
      </c>
    </row>
    <row r="54" spans="2:10" ht="28.5" customHeight="1">
      <c r="B54" s="7"/>
      <c r="C54" s="27"/>
      <c r="D54" s="35" t="s">
        <v>119</v>
      </c>
      <c r="E54" s="36" t="s">
        <v>37</v>
      </c>
      <c r="F54" s="29"/>
      <c r="G54" s="81">
        <f t="shared" si="5"/>
        <v>171176</v>
      </c>
      <c r="H54" s="81">
        <f t="shared" si="4"/>
        <v>171191</v>
      </c>
      <c r="I54" s="64">
        <v>15</v>
      </c>
      <c r="J54" s="31" t="s">
        <v>123</v>
      </c>
    </row>
    <row r="55" spans="2:10" ht="28.5" customHeight="1">
      <c r="B55" s="7"/>
      <c r="C55" s="27"/>
      <c r="D55" s="35" t="s">
        <v>45</v>
      </c>
      <c r="E55" s="36" t="s">
        <v>37</v>
      </c>
      <c r="F55" s="29"/>
      <c r="G55" s="81">
        <f t="shared" si="5"/>
        <v>171192</v>
      </c>
      <c r="H55" s="81">
        <f t="shared" si="4"/>
        <v>171207</v>
      </c>
      <c r="I55" s="64">
        <v>15</v>
      </c>
      <c r="J55" s="31" t="s">
        <v>123</v>
      </c>
    </row>
    <row r="56" spans="2:10" ht="39.75" customHeight="1">
      <c r="B56" s="7"/>
      <c r="C56" s="27"/>
      <c r="D56" s="35" t="s">
        <v>46</v>
      </c>
      <c r="E56" s="28" t="s">
        <v>37</v>
      </c>
      <c r="F56" s="29"/>
      <c r="G56" s="81">
        <f t="shared" si="5"/>
        <v>171208</v>
      </c>
      <c r="H56" s="81">
        <f t="shared" si="4"/>
        <v>171223</v>
      </c>
      <c r="I56" s="64">
        <v>15</v>
      </c>
      <c r="J56" s="31" t="s">
        <v>123</v>
      </c>
    </row>
    <row r="57" spans="2:10" ht="15.75" customHeight="1">
      <c r="B57" s="7"/>
      <c r="C57" s="15"/>
      <c r="D57" s="33" t="s">
        <v>57</v>
      </c>
      <c r="E57" s="38" t="s">
        <v>37</v>
      </c>
      <c r="F57" s="25"/>
      <c r="G57" s="81">
        <f t="shared" si="5"/>
        <v>171224</v>
      </c>
      <c r="H57" s="81">
        <f t="shared" si="4"/>
        <v>171254</v>
      </c>
      <c r="I57" s="64">
        <v>30</v>
      </c>
      <c r="J57" s="37" t="s">
        <v>95</v>
      </c>
    </row>
    <row r="58" spans="2:10" ht="99.75" customHeight="1">
      <c r="B58" s="7"/>
      <c r="C58" s="27"/>
      <c r="D58" s="87" t="s">
        <v>265</v>
      </c>
      <c r="E58" s="88" t="s">
        <v>38</v>
      </c>
      <c r="F58" s="91" t="s">
        <v>264</v>
      </c>
      <c r="G58" s="89">
        <f>G35+1000</f>
        <v>172000</v>
      </c>
      <c r="H58" s="89">
        <f>G58+(I58-1)*1000+255</f>
        <v>172255</v>
      </c>
      <c r="I58" s="68">
        <v>1</v>
      </c>
      <c r="J58" s="43" t="s">
        <v>116</v>
      </c>
    </row>
    <row r="59" spans="2:10" ht="77.25" customHeight="1">
      <c r="B59" s="7"/>
      <c r="C59" s="27"/>
      <c r="D59" s="41" t="s">
        <v>143</v>
      </c>
      <c r="E59" s="45" t="s">
        <v>37</v>
      </c>
      <c r="F59" s="42"/>
      <c r="G59" s="84">
        <f>G58+I58*1000</f>
        <v>173000</v>
      </c>
      <c r="H59" s="84">
        <f>G59+(I59-1)*1000+255</f>
        <v>173255</v>
      </c>
      <c r="I59" s="68">
        <v>1</v>
      </c>
      <c r="J59" s="43" t="s">
        <v>84</v>
      </c>
    </row>
    <row r="60" spans="2:10" ht="15.75">
      <c r="B60" s="7"/>
      <c r="C60" s="21" t="s">
        <v>175</v>
      </c>
      <c r="D60" s="21"/>
      <c r="E60" s="22" t="s">
        <v>37</v>
      </c>
      <c r="F60" s="59"/>
      <c r="G60" s="79">
        <f>G59+I59*1000</f>
        <v>174000</v>
      </c>
      <c r="H60" s="79">
        <f>G60+(I60-1)*1000+255</f>
        <v>174255</v>
      </c>
      <c r="I60" s="67">
        <v>1</v>
      </c>
      <c r="J60" s="47" t="s">
        <v>102</v>
      </c>
    </row>
    <row r="61" spans="2:10" ht="47.25">
      <c r="B61" s="7"/>
      <c r="C61" s="21" t="s">
        <v>275</v>
      </c>
      <c r="D61" s="21"/>
      <c r="E61" s="22" t="s">
        <v>37</v>
      </c>
      <c r="F61" s="59"/>
      <c r="G61" s="79">
        <f>G60+I60*1000</f>
        <v>175000</v>
      </c>
      <c r="H61" s="79">
        <f>G61+(I61-1)*1000+255</f>
        <v>175255</v>
      </c>
      <c r="I61" s="67">
        <v>1</v>
      </c>
      <c r="J61" s="47" t="s">
        <v>269</v>
      </c>
    </row>
    <row r="62" spans="2:10" ht="31.5">
      <c r="B62" s="7"/>
      <c r="C62" s="21" t="s">
        <v>176</v>
      </c>
      <c r="D62" s="21"/>
      <c r="E62" s="22" t="s">
        <v>37</v>
      </c>
      <c r="F62" s="59"/>
      <c r="G62" s="79">
        <f>G61+I61*1000</f>
        <v>176000</v>
      </c>
      <c r="H62" s="79">
        <f>G62+(I62-1)*1000+255</f>
        <v>191255</v>
      </c>
      <c r="I62" s="67">
        <v>16</v>
      </c>
      <c r="J62" s="47" t="s">
        <v>104</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61"/>
  <sheetViews>
    <sheetView zoomScale="125" zoomScaleNormal="125" zoomScalePageLayoutView="0" workbookViewId="0" topLeftCell="A1">
      <selection activeCell="J4" sqref="J4"/>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60</v>
      </c>
      <c r="C3" s="5"/>
      <c r="D3" s="5" t="s">
        <v>64</v>
      </c>
      <c r="E3" s="19" t="s">
        <v>4</v>
      </c>
      <c r="F3" s="5" t="s">
        <v>340</v>
      </c>
      <c r="G3" s="71" t="s">
        <v>69</v>
      </c>
      <c r="H3" s="72">
        <v>44143248254</v>
      </c>
      <c r="I3" s="74"/>
      <c r="J3" s="2" t="s">
        <v>66</v>
      </c>
    </row>
    <row r="4" spans="1:10" ht="21.75" thickBot="1">
      <c r="A4" s="13"/>
      <c r="B4" s="40"/>
      <c r="C4" s="5"/>
      <c r="D4" s="5" t="s">
        <v>341</v>
      </c>
      <c r="E4" s="19"/>
      <c r="F4" s="5"/>
      <c r="G4" s="71" t="s">
        <v>342</v>
      </c>
      <c r="H4" s="72">
        <v>44143247254</v>
      </c>
      <c r="I4" s="74"/>
      <c r="J4" s="3" t="s">
        <v>349</v>
      </c>
    </row>
    <row r="5" spans="1:10" ht="21.75" thickBot="1">
      <c r="A5" s="13"/>
      <c r="B5" s="54" t="s">
        <v>205</v>
      </c>
      <c r="C5" s="55"/>
      <c r="D5" s="55"/>
      <c r="E5" s="56" t="s">
        <v>38</v>
      </c>
      <c r="F5" s="55"/>
      <c r="G5" s="78">
        <v>208000</v>
      </c>
      <c r="H5" s="78">
        <f>H61</f>
        <v>223255</v>
      </c>
      <c r="I5" s="62"/>
      <c r="J5" s="57" t="s">
        <v>146</v>
      </c>
    </row>
    <row r="6" spans="2:10" ht="15.75">
      <c r="B6" s="7"/>
      <c r="C6" s="21" t="s">
        <v>206</v>
      </c>
      <c r="D6" s="21"/>
      <c r="E6" s="22" t="s">
        <v>5</v>
      </c>
      <c r="F6" s="59"/>
      <c r="G6" s="79">
        <f>G5</f>
        <v>208000</v>
      </c>
      <c r="H6" s="79">
        <f>G6+(I6-1)*1000+255</f>
        <v>215255</v>
      </c>
      <c r="I6" s="67">
        <v>8</v>
      </c>
      <c r="J6" s="47" t="s">
        <v>93</v>
      </c>
    </row>
    <row r="7" spans="2:10" ht="51.75" customHeight="1">
      <c r="B7" s="7"/>
      <c r="C7" s="15"/>
      <c r="D7" s="60" t="s">
        <v>62</v>
      </c>
      <c r="E7" s="44" t="s">
        <v>5</v>
      </c>
      <c r="F7" s="49"/>
      <c r="G7" s="80">
        <f>G6+1</f>
        <v>208001</v>
      </c>
      <c r="H7" s="80">
        <f>G7+7199</f>
        <v>215200</v>
      </c>
      <c r="I7" s="63"/>
      <c r="J7" s="50" t="s">
        <v>71</v>
      </c>
    </row>
    <row r="8" spans="2:10" ht="63.75" customHeight="1">
      <c r="B8" s="7"/>
      <c r="C8" s="15"/>
      <c r="D8" s="32" t="s">
        <v>51</v>
      </c>
      <c r="E8" s="36" t="s">
        <v>37</v>
      </c>
      <c r="F8" s="29"/>
      <c r="G8" s="81">
        <f>H7+1</f>
        <v>215201</v>
      </c>
      <c r="H8" s="81">
        <f>G8+I8</f>
        <v>215216</v>
      </c>
      <c r="I8" s="64">
        <v>15</v>
      </c>
      <c r="J8" s="31" t="s">
        <v>52</v>
      </c>
    </row>
    <row r="9" spans="2:10" ht="13.5" customHeight="1">
      <c r="B9" s="7"/>
      <c r="C9" s="27"/>
      <c r="D9" s="32" t="s">
        <v>94</v>
      </c>
      <c r="E9" s="36" t="s">
        <v>37</v>
      </c>
      <c r="F9" s="29"/>
      <c r="G9" s="81">
        <f>H8+1</f>
        <v>215217</v>
      </c>
      <c r="H9" s="81">
        <f>G9+I9</f>
        <v>215244</v>
      </c>
      <c r="I9" s="64">
        <v>27</v>
      </c>
      <c r="J9" s="31" t="s">
        <v>106</v>
      </c>
    </row>
    <row r="10" spans="2:10" ht="29.25" customHeight="1">
      <c r="B10" s="7"/>
      <c r="C10" s="15"/>
      <c r="D10" s="33" t="s">
        <v>81</v>
      </c>
      <c r="E10" s="38" t="s">
        <v>37</v>
      </c>
      <c r="F10" s="25"/>
      <c r="G10" s="81">
        <f>H9+1</f>
        <v>215245</v>
      </c>
      <c r="H10" s="26"/>
      <c r="I10" s="65"/>
      <c r="J10" s="37" t="s">
        <v>50</v>
      </c>
    </row>
    <row r="11" spans="2:10" ht="15.75" customHeight="1">
      <c r="B11" s="7"/>
      <c r="C11" s="15"/>
      <c r="D11" s="33" t="s">
        <v>82</v>
      </c>
      <c r="E11" s="38" t="s">
        <v>37</v>
      </c>
      <c r="F11" s="25"/>
      <c r="G11" s="81">
        <f>G10+1</f>
        <v>215246</v>
      </c>
      <c r="H11" s="81">
        <f>G11+I11</f>
        <v>215254</v>
      </c>
      <c r="I11" s="64">
        <v>8</v>
      </c>
      <c r="J11" s="37" t="s">
        <v>95</v>
      </c>
    </row>
    <row r="12" spans="2:10" ht="47.25">
      <c r="B12" s="7"/>
      <c r="C12" s="21" t="s">
        <v>207</v>
      </c>
      <c r="D12" s="21"/>
      <c r="E12" s="22" t="s">
        <v>37</v>
      </c>
      <c r="F12" s="59"/>
      <c r="G12" s="79">
        <f>G6+I6*1000</f>
        <v>216000</v>
      </c>
      <c r="H12" s="79">
        <f>G12+(I12-1)*1000+255</f>
        <v>216255</v>
      </c>
      <c r="I12" s="67">
        <v>1</v>
      </c>
      <c r="J12" s="47" t="s">
        <v>99</v>
      </c>
    </row>
    <row r="13" spans="2:10" ht="13.5" customHeight="1">
      <c r="B13" s="7"/>
      <c r="C13" s="27"/>
      <c r="D13" s="32" t="s">
        <v>40</v>
      </c>
      <c r="E13" s="28" t="s">
        <v>37</v>
      </c>
      <c r="F13" s="29"/>
      <c r="G13" s="81">
        <f>G12+1</f>
        <v>216001</v>
      </c>
      <c r="H13" s="81">
        <f>G13+I13</f>
        <v>216015</v>
      </c>
      <c r="I13" s="64">
        <v>14</v>
      </c>
      <c r="J13" s="31" t="s">
        <v>208</v>
      </c>
    </row>
    <row r="14" spans="2:10" ht="13.5" customHeight="1">
      <c r="B14" s="7"/>
      <c r="C14" s="27"/>
      <c r="D14" s="32" t="s">
        <v>76</v>
      </c>
      <c r="E14" s="28" t="s">
        <v>37</v>
      </c>
      <c r="F14" s="29"/>
      <c r="G14" s="81">
        <f>H13+1</f>
        <v>216016</v>
      </c>
      <c r="H14" s="81">
        <f>G14+I14</f>
        <v>216031</v>
      </c>
      <c r="I14" s="64">
        <v>15</v>
      </c>
      <c r="J14" s="31"/>
    </row>
    <row r="15" spans="2:10" ht="13.5" customHeight="1">
      <c r="B15" s="7"/>
      <c r="C15" s="27"/>
      <c r="D15" s="32" t="s">
        <v>77</v>
      </c>
      <c r="E15" s="36" t="s">
        <v>37</v>
      </c>
      <c r="F15" s="29"/>
      <c r="G15" s="81">
        <f aca="true" t="shared" si="0" ref="G15:G27">H14+1</f>
        <v>216032</v>
      </c>
      <c r="H15" s="81">
        <f>G15+I15</f>
        <v>216047</v>
      </c>
      <c r="I15" s="64">
        <v>15</v>
      </c>
      <c r="J15" s="31"/>
    </row>
    <row r="16" spans="2:10" ht="13.5" customHeight="1">
      <c r="B16" s="7"/>
      <c r="C16" s="27"/>
      <c r="D16" s="32" t="s">
        <v>75</v>
      </c>
      <c r="E16" s="36" t="s">
        <v>37</v>
      </c>
      <c r="F16" s="29"/>
      <c r="G16" s="81">
        <f t="shared" si="0"/>
        <v>216048</v>
      </c>
      <c r="H16" s="81">
        <f>G16+I16</f>
        <v>216063</v>
      </c>
      <c r="I16" s="64">
        <v>15</v>
      </c>
      <c r="J16" s="31"/>
    </row>
    <row r="17" spans="2:10" ht="13.5" customHeight="1">
      <c r="B17" s="7"/>
      <c r="C17" s="27"/>
      <c r="D17" s="32" t="s">
        <v>41</v>
      </c>
      <c r="E17" s="28" t="s">
        <v>37</v>
      </c>
      <c r="F17" s="29"/>
      <c r="G17" s="81">
        <f t="shared" si="0"/>
        <v>216064</v>
      </c>
      <c r="H17" s="81">
        <f aca="true" t="shared" si="1" ref="H17:H27">G17+I17</f>
        <v>216079</v>
      </c>
      <c r="I17" s="64">
        <v>15</v>
      </c>
      <c r="J17" s="31"/>
    </row>
    <row r="18" spans="2:10" ht="13.5" customHeight="1">
      <c r="B18" s="7"/>
      <c r="C18" s="27"/>
      <c r="D18" s="32" t="s">
        <v>42</v>
      </c>
      <c r="E18" s="28" t="s">
        <v>37</v>
      </c>
      <c r="F18" s="29"/>
      <c r="G18" s="81">
        <f t="shared" si="0"/>
        <v>216080</v>
      </c>
      <c r="H18" s="81">
        <f t="shared" si="1"/>
        <v>216095</v>
      </c>
      <c r="I18" s="64">
        <v>15</v>
      </c>
      <c r="J18" s="31" t="s">
        <v>78</v>
      </c>
    </row>
    <row r="19" spans="2:10" ht="13.5" customHeight="1">
      <c r="B19" s="7"/>
      <c r="C19" s="27"/>
      <c r="D19" s="32" t="s">
        <v>43</v>
      </c>
      <c r="E19" s="28" t="s">
        <v>37</v>
      </c>
      <c r="F19" s="29"/>
      <c r="G19" s="81">
        <f t="shared" si="0"/>
        <v>216096</v>
      </c>
      <c r="H19" s="81">
        <f t="shared" si="1"/>
        <v>216111</v>
      </c>
      <c r="I19" s="64">
        <v>15</v>
      </c>
      <c r="J19" s="31"/>
    </row>
    <row r="20" spans="2:10" ht="13.5" customHeight="1">
      <c r="B20" s="7"/>
      <c r="C20" s="27"/>
      <c r="D20" s="32" t="s">
        <v>44</v>
      </c>
      <c r="E20" s="28" t="s">
        <v>37</v>
      </c>
      <c r="F20" s="29"/>
      <c r="G20" s="81">
        <f t="shared" si="0"/>
        <v>216112</v>
      </c>
      <c r="H20" s="81">
        <f t="shared" si="1"/>
        <v>216127</v>
      </c>
      <c r="I20" s="64">
        <v>15</v>
      </c>
      <c r="J20" s="31"/>
    </row>
    <row r="21" spans="2:10" ht="13.5" customHeight="1">
      <c r="B21" s="7"/>
      <c r="C21" s="27"/>
      <c r="D21" s="32" t="s">
        <v>83</v>
      </c>
      <c r="E21" s="28" t="s">
        <v>37</v>
      </c>
      <c r="F21" s="29"/>
      <c r="G21" s="81">
        <f t="shared" si="0"/>
        <v>216128</v>
      </c>
      <c r="H21" s="81">
        <f t="shared" si="1"/>
        <v>216143</v>
      </c>
      <c r="I21" s="64">
        <v>15</v>
      </c>
      <c r="J21" s="31" t="s">
        <v>55</v>
      </c>
    </row>
    <row r="22" spans="2:10" ht="13.5" customHeight="1">
      <c r="B22" s="7"/>
      <c r="C22" s="27"/>
      <c r="D22" s="32" t="s">
        <v>45</v>
      </c>
      <c r="E22" s="28" t="s">
        <v>37</v>
      </c>
      <c r="F22" s="29"/>
      <c r="G22" s="81">
        <f t="shared" si="0"/>
        <v>216144</v>
      </c>
      <c r="H22" s="81">
        <f t="shared" si="1"/>
        <v>216159</v>
      </c>
      <c r="I22" s="64">
        <v>15</v>
      </c>
      <c r="J22" s="31"/>
    </row>
    <row r="23" spans="2:10" ht="13.5" customHeight="1">
      <c r="B23" s="7"/>
      <c r="C23" s="27"/>
      <c r="D23" s="32" t="s">
        <v>46</v>
      </c>
      <c r="E23" s="28" t="s">
        <v>37</v>
      </c>
      <c r="F23" s="29"/>
      <c r="G23" s="81">
        <f t="shared" si="0"/>
        <v>216160</v>
      </c>
      <c r="H23" s="81">
        <f t="shared" si="1"/>
        <v>216175</v>
      </c>
      <c r="I23" s="64">
        <v>15</v>
      </c>
      <c r="J23" s="31"/>
    </row>
    <row r="24" spans="2:10" ht="13.5" customHeight="1">
      <c r="B24" s="7"/>
      <c r="C24" s="27"/>
      <c r="D24" s="32" t="s">
        <v>47</v>
      </c>
      <c r="E24" s="28" t="s">
        <v>37</v>
      </c>
      <c r="F24" s="29"/>
      <c r="G24" s="81">
        <f t="shared" si="0"/>
        <v>216176</v>
      </c>
      <c r="H24" s="81">
        <f t="shared" si="1"/>
        <v>216191</v>
      </c>
      <c r="I24" s="64">
        <v>15</v>
      </c>
      <c r="J24" s="31"/>
    </row>
    <row r="25" spans="2:10" ht="13.5" customHeight="1">
      <c r="B25" s="7"/>
      <c r="C25" s="27"/>
      <c r="D25" s="32" t="s">
        <v>48</v>
      </c>
      <c r="E25" s="28" t="s">
        <v>37</v>
      </c>
      <c r="F25" s="29"/>
      <c r="G25" s="81">
        <f t="shared" si="0"/>
        <v>216192</v>
      </c>
      <c r="H25" s="81">
        <f t="shared" si="1"/>
        <v>216207</v>
      </c>
      <c r="I25" s="64">
        <v>15</v>
      </c>
      <c r="J25" s="31"/>
    </row>
    <row r="26" spans="2:10" ht="15.75" customHeight="1">
      <c r="B26" s="7"/>
      <c r="C26" s="15"/>
      <c r="D26" s="32" t="s">
        <v>94</v>
      </c>
      <c r="E26" s="38" t="s">
        <v>37</v>
      </c>
      <c r="F26" s="25"/>
      <c r="G26" s="81">
        <f t="shared" si="0"/>
        <v>216208</v>
      </c>
      <c r="H26" s="81">
        <f t="shared" si="1"/>
        <v>216223</v>
      </c>
      <c r="I26" s="64">
        <v>15</v>
      </c>
      <c r="J26" s="31" t="s">
        <v>107</v>
      </c>
    </row>
    <row r="27" spans="2:10" ht="15.75" customHeight="1">
      <c r="B27" s="7"/>
      <c r="C27" s="15"/>
      <c r="D27" s="33" t="s">
        <v>82</v>
      </c>
      <c r="E27" s="38" t="s">
        <v>37</v>
      </c>
      <c r="F27" s="25"/>
      <c r="G27" s="81">
        <f t="shared" si="0"/>
        <v>216224</v>
      </c>
      <c r="H27" s="81">
        <f t="shared" si="1"/>
        <v>216254</v>
      </c>
      <c r="I27" s="64">
        <v>30</v>
      </c>
      <c r="J27" s="37" t="s">
        <v>95</v>
      </c>
    </row>
    <row r="28" spans="2:10" ht="31.5">
      <c r="B28" s="7"/>
      <c r="C28" s="21" t="s">
        <v>209</v>
      </c>
      <c r="D28" s="21"/>
      <c r="E28" s="22" t="s">
        <v>37</v>
      </c>
      <c r="F28" s="59"/>
      <c r="G28" s="79">
        <f>G12+I12*1000</f>
        <v>217000</v>
      </c>
      <c r="H28" s="79">
        <f>G28+(I28-1)*1000+255</f>
        <v>218255</v>
      </c>
      <c r="I28" s="67">
        <v>2</v>
      </c>
      <c r="J28" s="53" t="s">
        <v>140</v>
      </c>
    </row>
    <row r="29" spans="2:10" ht="45" customHeight="1">
      <c r="B29" s="7"/>
      <c r="C29" s="27"/>
      <c r="D29" s="32" t="s">
        <v>109</v>
      </c>
      <c r="E29" s="36" t="s">
        <v>37</v>
      </c>
      <c r="F29" s="29"/>
      <c r="G29" s="81">
        <f>G28+1</f>
        <v>217001</v>
      </c>
      <c r="H29" s="81">
        <f aca="true" t="shared" si="2" ref="H29:H34">G29+I29</f>
        <v>217100</v>
      </c>
      <c r="I29" s="64">
        <v>99</v>
      </c>
      <c r="J29" s="31" t="s">
        <v>112</v>
      </c>
    </row>
    <row r="30" spans="2:10" ht="47.25" customHeight="1">
      <c r="B30" s="7"/>
      <c r="C30" s="27"/>
      <c r="D30" s="32" t="s">
        <v>108</v>
      </c>
      <c r="E30" s="36" t="s">
        <v>37</v>
      </c>
      <c r="F30" s="29"/>
      <c r="G30" s="81">
        <f>H29+1</f>
        <v>217101</v>
      </c>
      <c r="H30" s="81">
        <f t="shared" si="2"/>
        <v>217200</v>
      </c>
      <c r="I30" s="64">
        <v>99</v>
      </c>
      <c r="J30" s="31" t="s">
        <v>54</v>
      </c>
    </row>
    <row r="31" spans="2:10" ht="15.75" customHeight="1">
      <c r="B31" s="7"/>
      <c r="C31" s="15"/>
      <c r="D31" s="33" t="s">
        <v>57</v>
      </c>
      <c r="E31" s="38" t="s">
        <v>37</v>
      </c>
      <c r="F31" s="25"/>
      <c r="G31" s="81">
        <f>H30+1</f>
        <v>217201</v>
      </c>
      <c r="H31" s="81">
        <f t="shared" si="2"/>
        <v>217254</v>
      </c>
      <c r="I31" s="64">
        <v>53</v>
      </c>
      <c r="J31" s="37" t="s">
        <v>95</v>
      </c>
    </row>
    <row r="32" spans="2:10" ht="47.25" customHeight="1">
      <c r="B32" s="7"/>
      <c r="C32" s="27"/>
      <c r="D32" s="32" t="s">
        <v>111</v>
      </c>
      <c r="E32" s="36" t="s">
        <v>37</v>
      </c>
      <c r="F32" s="29"/>
      <c r="G32" s="81">
        <f>G29+1000</f>
        <v>218001</v>
      </c>
      <c r="H32" s="81">
        <f t="shared" si="2"/>
        <v>218100</v>
      </c>
      <c r="I32" s="64">
        <v>99</v>
      </c>
      <c r="J32" s="31" t="s">
        <v>112</v>
      </c>
    </row>
    <row r="33" spans="2:10" ht="45.75" customHeight="1">
      <c r="B33" s="7"/>
      <c r="C33" s="27"/>
      <c r="D33" s="32" t="s">
        <v>110</v>
      </c>
      <c r="E33" s="36" t="s">
        <v>37</v>
      </c>
      <c r="F33" s="29"/>
      <c r="G33" s="81">
        <f>H32+1</f>
        <v>218101</v>
      </c>
      <c r="H33" s="81">
        <f t="shared" si="2"/>
        <v>218200</v>
      </c>
      <c r="I33" s="64">
        <v>99</v>
      </c>
      <c r="J33" s="31" t="s">
        <v>54</v>
      </c>
    </row>
    <row r="34" spans="2:10" ht="15.75" customHeight="1">
      <c r="B34" s="7"/>
      <c r="C34" s="15"/>
      <c r="D34" s="33" t="s">
        <v>57</v>
      </c>
      <c r="E34" s="38" t="s">
        <v>37</v>
      </c>
      <c r="F34" s="25"/>
      <c r="G34" s="81">
        <f>H33+1</f>
        <v>218201</v>
      </c>
      <c r="H34" s="81">
        <f t="shared" si="2"/>
        <v>218254</v>
      </c>
      <c r="I34" s="64">
        <v>53</v>
      </c>
      <c r="J34" s="37" t="s">
        <v>95</v>
      </c>
    </row>
    <row r="35" spans="2:10" ht="63">
      <c r="B35" s="7"/>
      <c r="C35" s="21" t="s">
        <v>210</v>
      </c>
      <c r="D35" s="46" t="s">
        <v>80</v>
      </c>
      <c r="E35" s="22" t="s">
        <v>37</v>
      </c>
      <c r="F35" s="59"/>
      <c r="G35" s="79">
        <f>G28+I28*1000</f>
        <v>219000</v>
      </c>
      <c r="H35" s="79">
        <f>G35+(I35-1)*1000+255</f>
        <v>221255</v>
      </c>
      <c r="I35" s="67">
        <v>3</v>
      </c>
      <c r="J35" s="53" t="s">
        <v>139</v>
      </c>
    </row>
    <row r="36" spans="2:10" ht="53.25" customHeight="1">
      <c r="B36" s="7"/>
      <c r="C36" s="16"/>
      <c r="D36" s="33" t="s">
        <v>211</v>
      </c>
      <c r="E36" s="24" t="s">
        <v>37</v>
      </c>
      <c r="F36" s="25"/>
      <c r="G36" s="81">
        <f>G35+1</f>
        <v>219001</v>
      </c>
      <c r="H36" s="26"/>
      <c r="I36" s="65"/>
      <c r="J36" s="17" t="s">
        <v>113</v>
      </c>
    </row>
    <row r="37" spans="2:10" ht="27.75" customHeight="1">
      <c r="B37" s="7"/>
      <c r="C37" s="15"/>
      <c r="D37" s="33" t="s">
        <v>212</v>
      </c>
      <c r="E37" s="24" t="s">
        <v>37</v>
      </c>
      <c r="F37" s="25"/>
      <c r="G37" s="82">
        <f>G36+1</f>
        <v>219002</v>
      </c>
      <c r="H37" s="26"/>
      <c r="I37" s="65"/>
      <c r="J37" s="17" t="s">
        <v>86</v>
      </c>
    </row>
    <row r="38" spans="2:10" ht="28.5" customHeight="1">
      <c r="B38" s="7"/>
      <c r="C38" s="15"/>
      <c r="D38" s="33" t="s">
        <v>213</v>
      </c>
      <c r="E38" s="24" t="s">
        <v>37</v>
      </c>
      <c r="F38" s="25"/>
      <c r="G38" s="82">
        <f aca="true" t="shared" si="3" ref="G38:G44">G37+1</f>
        <v>219003</v>
      </c>
      <c r="H38" s="26"/>
      <c r="I38" s="65"/>
      <c r="J38" s="17" t="s">
        <v>86</v>
      </c>
    </row>
    <row r="39" spans="2:10" ht="27.75" customHeight="1">
      <c r="B39" s="7"/>
      <c r="C39" s="15"/>
      <c r="D39" s="33" t="s">
        <v>214</v>
      </c>
      <c r="E39" s="24" t="s">
        <v>37</v>
      </c>
      <c r="F39" s="25"/>
      <c r="G39" s="82">
        <f t="shared" si="3"/>
        <v>219004</v>
      </c>
      <c r="H39" s="26"/>
      <c r="I39" s="65"/>
      <c r="J39" s="17" t="s">
        <v>86</v>
      </c>
    </row>
    <row r="40" spans="2:10" ht="30">
      <c r="B40" s="7"/>
      <c r="C40" s="15"/>
      <c r="D40" s="33" t="s">
        <v>215</v>
      </c>
      <c r="E40" s="24" t="s">
        <v>37</v>
      </c>
      <c r="F40" s="25"/>
      <c r="G40" s="82">
        <f t="shared" si="3"/>
        <v>219005</v>
      </c>
      <c r="H40" s="26"/>
      <c r="I40" s="66"/>
      <c r="J40" s="31" t="s">
        <v>72</v>
      </c>
    </row>
    <row r="41" spans="2:10" ht="13.5" customHeight="1">
      <c r="B41" s="7"/>
      <c r="C41" s="27"/>
      <c r="D41" s="52" t="s">
        <v>216</v>
      </c>
      <c r="E41" s="28" t="s">
        <v>37</v>
      </c>
      <c r="F41" s="29"/>
      <c r="G41" s="83">
        <f t="shared" si="3"/>
        <v>219006</v>
      </c>
      <c r="H41" s="30"/>
      <c r="I41" s="66"/>
      <c r="J41" s="51" t="s">
        <v>90</v>
      </c>
    </row>
    <row r="42" spans="2:10" ht="13.5" customHeight="1">
      <c r="B42" s="7"/>
      <c r="C42" s="27"/>
      <c r="D42" s="34" t="s">
        <v>79</v>
      </c>
      <c r="E42" s="28" t="s">
        <v>37</v>
      </c>
      <c r="F42" s="29"/>
      <c r="G42" s="82">
        <f t="shared" si="3"/>
        <v>219007</v>
      </c>
      <c r="H42" s="30"/>
      <c r="I42" s="66"/>
      <c r="J42" s="31" t="s">
        <v>72</v>
      </c>
    </row>
    <row r="43" spans="2:10" ht="13.5" customHeight="1">
      <c r="B43" s="7"/>
      <c r="C43" s="27"/>
      <c r="D43" s="34" t="s">
        <v>217</v>
      </c>
      <c r="E43" s="24" t="s">
        <v>37</v>
      </c>
      <c r="F43" s="29"/>
      <c r="G43" s="82">
        <f t="shared" si="3"/>
        <v>219008</v>
      </c>
      <c r="H43" s="29"/>
      <c r="I43" s="66"/>
      <c r="J43" s="31" t="s">
        <v>72</v>
      </c>
    </row>
    <row r="44" spans="2:10" ht="13.5" customHeight="1">
      <c r="B44" s="7"/>
      <c r="C44" s="27"/>
      <c r="D44" s="34" t="s">
        <v>115</v>
      </c>
      <c r="E44" s="38" t="s">
        <v>37</v>
      </c>
      <c r="F44" s="29"/>
      <c r="G44" s="82">
        <f t="shared" si="3"/>
        <v>219009</v>
      </c>
      <c r="H44" s="81">
        <f aca="true" t="shared" si="4" ref="H44:H57">G44+I44</f>
        <v>219031</v>
      </c>
      <c r="I44" s="64">
        <v>22</v>
      </c>
      <c r="J44" s="17" t="s">
        <v>114</v>
      </c>
    </row>
    <row r="45" spans="2:10" ht="28.5" customHeight="1">
      <c r="B45" s="7"/>
      <c r="C45" s="27"/>
      <c r="D45" s="32" t="s">
        <v>122</v>
      </c>
      <c r="E45" s="28" t="s">
        <v>37</v>
      </c>
      <c r="F45" s="29"/>
      <c r="G45" s="81">
        <f>H44+1</f>
        <v>219032</v>
      </c>
      <c r="H45" s="81">
        <f t="shared" si="4"/>
        <v>219047</v>
      </c>
      <c r="I45" s="64">
        <v>15</v>
      </c>
      <c r="J45" s="31" t="s">
        <v>72</v>
      </c>
    </row>
    <row r="46" spans="2:10" ht="32.25" customHeight="1">
      <c r="B46" s="7"/>
      <c r="C46" s="27"/>
      <c r="D46" s="32" t="s">
        <v>118</v>
      </c>
      <c r="E46" s="28" t="s">
        <v>37</v>
      </c>
      <c r="F46" s="29"/>
      <c r="G46" s="81">
        <f aca="true" t="shared" si="5" ref="G46:G57">H45+1</f>
        <v>219048</v>
      </c>
      <c r="H46" s="81">
        <f t="shared" si="4"/>
        <v>219063</v>
      </c>
      <c r="I46" s="64">
        <v>15</v>
      </c>
      <c r="J46" s="31" t="s">
        <v>123</v>
      </c>
    </row>
    <row r="47" spans="2:10" ht="32.25" customHeight="1">
      <c r="B47" s="7"/>
      <c r="C47" s="27"/>
      <c r="D47" s="32" t="s">
        <v>117</v>
      </c>
      <c r="E47" s="36" t="s">
        <v>37</v>
      </c>
      <c r="F47" s="29"/>
      <c r="G47" s="81">
        <f t="shared" si="5"/>
        <v>219064</v>
      </c>
      <c r="H47" s="81">
        <f t="shared" si="4"/>
        <v>219079</v>
      </c>
      <c r="I47" s="64">
        <v>15</v>
      </c>
      <c r="J47" s="31" t="s">
        <v>123</v>
      </c>
    </row>
    <row r="48" spans="2:10" ht="52.5" customHeight="1">
      <c r="B48" s="7"/>
      <c r="C48" s="27"/>
      <c r="D48" s="35" t="s">
        <v>53</v>
      </c>
      <c r="E48" s="24" t="s">
        <v>37</v>
      </c>
      <c r="F48" s="29"/>
      <c r="G48" s="81">
        <f t="shared" si="5"/>
        <v>219080</v>
      </c>
      <c r="H48" s="81">
        <f t="shared" si="4"/>
        <v>219095</v>
      </c>
      <c r="I48" s="64">
        <v>15</v>
      </c>
      <c r="J48" s="31" t="s">
        <v>123</v>
      </c>
    </row>
    <row r="49" spans="2:10" ht="28.5" customHeight="1">
      <c r="B49" s="7"/>
      <c r="C49" s="27"/>
      <c r="D49" s="35" t="s">
        <v>91</v>
      </c>
      <c r="E49" s="28" t="s">
        <v>37</v>
      </c>
      <c r="F49" s="29"/>
      <c r="G49" s="81">
        <f t="shared" si="5"/>
        <v>219096</v>
      </c>
      <c r="H49" s="81">
        <f t="shared" si="4"/>
        <v>219111</v>
      </c>
      <c r="I49" s="64">
        <v>15</v>
      </c>
      <c r="J49" s="31" t="s">
        <v>123</v>
      </c>
    </row>
    <row r="50" spans="2:10" ht="42.75" customHeight="1">
      <c r="B50" s="7"/>
      <c r="C50" s="27"/>
      <c r="D50" s="35" t="s">
        <v>92</v>
      </c>
      <c r="E50" s="28" t="s">
        <v>37</v>
      </c>
      <c r="F50" s="29"/>
      <c r="G50" s="81">
        <f t="shared" si="5"/>
        <v>219112</v>
      </c>
      <c r="H50" s="81">
        <f t="shared" si="4"/>
        <v>219127</v>
      </c>
      <c r="I50" s="64">
        <v>15</v>
      </c>
      <c r="J50" s="31" t="s">
        <v>123</v>
      </c>
    </row>
    <row r="51" spans="2:10" ht="59.25" customHeight="1">
      <c r="B51" s="7"/>
      <c r="C51" s="27"/>
      <c r="D51" s="35" t="s">
        <v>56</v>
      </c>
      <c r="E51" s="28" t="s">
        <v>37</v>
      </c>
      <c r="F51" s="29"/>
      <c r="G51" s="81">
        <f t="shared" si="5"/>
        <v>219128</v>
      </c>
      <c r="H51" s="81">
        <f t="shared" si="4"/>
        <v>219143</v>
      </c>
      <c r="I51" s="64">
        <v>15</v>
      </c>
      <c r="J51" s="31" t="s">
        <v>123</v>
      </c>
    </row>
    <row r="52" spans="2:10" ht="66" customHeight="1">
      <c r="B52" s="7"/>
      <c r="C52" s="27"/>
      <c r="D52" s="35" t="s">
        <v>120</v>
      </c>
      <c r="E52" s="36" t="s">
        <v>37</v>
      </c>
      <c r="F52" s="29"/>
      <c r="G52" s="81">
        <f t="shared" si="5"/>
        <v>219144</v>
      </c>
      <c r="H52" s="81">
        <f t="shared" si="4"/>
        <v>219159</v>
      </c>
      <c r="I52" s="64">
        <v>15</v>
      </c>
      <c r="J52" s="31" t="s">
        <v>123</v>
      </c>
    </row>
    <row r="53" spans="2:10" ht="28.5" customHeight="1">
      <c r="B53" s="7"/>
      <c r="C53" s="27"/>
      <c r="D53" s="35" t="s">
        <v>121</v>
      </c>
      <c r="E53" s="28" t="s">
        <v>37</v>
      </c>
      <c r="F53" s="29"/>
      <c r="G53" s="81">
        <f t="shared" si="5"/>
        <v>219160</v>
      </c>
      <c r="H53" s="81">
        <f t="shared" si="4"/>
        <v>219175</v>
      </c>
      <c r="I53" s="64">
        <v>15</v>
      </c>
      <c r="J53" s="31" t="s">
        <v>123</v>
      </c>
    </row>
    <row r="54" spans="2:10" ht="28.5" customHeight="1">
      <c r="B54" s="7"/>
      <c r="C54" s="27"/>
      <c r="D54" s="35" t="s">
        <v>119</v>
      </c>
      <c r="E54" s="36" t="s">
        <v>37</v>
      </c>
      <c r="F54" s="29"/>
      <c r="G54" s="81">
        <f t="shared" si="5"/>
        <v>219176</v>
      </c>
      <c r="H54" s="81">
        <f t="shared" si="4"/>
        <v>219191</v>
      </c>
      <c r="I54" s="64">
        <v>15</v>
      </c>
      <c r="J54" s="31" t="s">
        <v>123</v>
      </c>
    </row>
    <row r="55" spans="2:10" ht="28.5" customHeight="1">
      <c r="B55" s="7"/>
      <c r="C55" s="27"/>
      <c r="D55" s="35" t="s">
        <v>45</v>
      </c>
      <c r="E55" s="36" t="s">
        <v>37</v>
      </c>
      <c r="F55" s="29"/>
      <c r="G55" s="81">
        <f t="shared" si="5"/>
        <v>219192</v>
      </c>
      <c r="H55" s="81">
        <f t="shared" si="4"/>
        <v>219207</v>
      </c>
      <c r="I55" s="64">
        <v>15</v>
      </c>
      <c r="J55" s="31" t="s">
        <v>123</v>
      </c>
    </row>
    <row r="56" spans="2:10" ht="39.75" customHeight="1">
      <c r="B56" s="7"/>
      <c r="C56" s="27"/>
      <c r="D56" s="35" t="s">
        <v>46</v>
      </c>
      <c r="E56" s="28" t="s">
        <v>37</v>
      </c>
      <c r="F56" s="29"/>
      <c r="G56" s="81">
        <f t="shared" si="5"/>
        <v>219208</v>
      </c>
      <c r="H56" s="81">
        <f t="shared" si="4"/>
        <v>219223</v>
      </c>
      <c r="I56" s="64">
        <v>15</v>
      </c>
      <c r="J56" s="31" t="s">
        <v>123</v>
      </c>
    </row>
    <row r="57" spans="2:10" ht="15.75" customHeight="1">
      <c r="B57" s="7"/>
      <c r="C57" s="15"/>
      <c r="D57" s="33" t="s">
        <v>57</v>
      </c>
      <c r="E57" s="38" t="s">
        <v>37</v>
      </c>
      <c r="F57" s="25"/>
      <c r="G57" s="81">
        <f t="shared" si="5"/>
        <v>219224</v>
      </c>
      <c r="H57" s="81">
        <f t="shared" si="4"/>
        <v>219254</v>
      </c>
      <c r="I57" s="64">
        <v>30</v>
      </c>
      <c r="J57" s="37" t="s">
        <v>95</v>
      </c>
    </row>
    <row r="58" spans="2:10" ht="89.25" customHeight="1">
      <c r="B58" s="7"/>
      <c r="C58" s="27"/>
      <c r="D58" s="87" t="s">
        <v>265</v>
      </c>
      <c r="E58" s="88" t="s">
        <v>38</v>
      </c>
      <c r="F58" s="91" t="s">
        <v>267</v>
      </c>
      <c r="G58" s="89">
        <f>G35+1000</f>
        <v>220000</v>
      </c>
      <c r="H58" s="89">
        <f>G58+(I58-1)*1000+255</f>
        <v>220255</v>
      </c>
      <c r="I58" s="68">
        <v>1</v>
      </c>
      <c r="J58" s="43" t="s">
        <v>116</v>
      </c>
    </row>
    <row r="59" spans="2:10" ht="77.25" customHeight="1">
      <c r="B59" s="7"/>
      <c r="C59" s="27"/>
      <c r="D59" s="41" t="s">
        <v>143</v>
      </c>
      <c r="E59" s="45" t="s">
        <v>37</v>
      </c>
      <c r="F59" s="42"/>
      <c r="G59" s="84">
        <f>G58+I58*1000</f>
        <v>221000</v>
      </c>
      <c r="H59" s="84">
        <f>G59+(I59-1)*1000+255</f>
        <v>221255</v>
      </c>
      <c r="I59" s="68">
        <v>1</v>
      </c>
      <c r="J59" s="43" t="s">
        <v>84</v>
      </c>
    </row>
    <row r="60" spans="2:10" ht="15.75">
      <c r="B60" s="7"/>
      <c r="C60" s="21" t="s">
        <v>218</v>
      </c>
      <c r="D60" s="21"/>
      <c r="E60" s="22" t="s">
        <v>37</v>
      </c>
      <c r="F60" s="59"/>
      <c r="G60" s="79">
        <f>G59+I59*1000</f>
        <v>222000</v>
      </c>
      <c r="H60" s="79">
        <f>G60+(I60-1)*1000+255</f>
        <v>222255</v>
      </c>
      <c r="I60" s="67">
        <v>1</v>
      </c>
      <c r="J60" s="47" t="s">
        <v>102</v>
      </c>
    </row>
    <row r="61" spans="2:10" ht="47.25">
      <c r="B61" s="7"/>
      <c r="C61" s="21" t="s">
        <v>274</v>
      </c>
      <c r="D61" s="21"/>
      <c r="E61" s="22" t="s">
        <v>37</v>
      </c>
      <c r="F61" s="59"/>
      <c r="G61" s="79">
        <f>G60+I60*1000</f>
        <v>223000</v>
      </c>
      <c r="H61" s="79">
        <f>G61+(I61-1)*1000+255</f>
        <v>223255</v>
      </c>
      <c r="I61" s="67">
        <v>1</v>
      </c>
      <c r="J61" s="47" t="s">
        <v>269</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61"/>
  <sheetViews>
    <sheetView tabSelected="1" zoomScale="125" zoomScaleNormal="125" zoomScalePageLayoutView="0" workbookViewId="0" topLeftCell="A1">
      <selection activeCell="B2" sqref="B2"/>
    </sheetView>
  </sheetViews>
  <sheetFormatPr defaultColWidth="11.421875" defaultRowHeight="15"/>
  <cols>
    <col min="1" max="1" width="3.140625" style="58" customWidth="1"/>
    <col min="2" max="2" width="10.57421875" style="58" customWidth="1"/>
    <col min="3" max="3" width="38.8515625" style="58" customWidth="1"/>
    <col min="4" max="4" width="23.00390625" style="58" customWidth="1"/>
    <col min="5" max="5" width="11.140625" style="10" customWidth="1"/>
    <col min="6" max="6" width="11.7109375" style="58" customWidth="1"/>
    <col min="7" max="7" width="22.140625" style="58" customWidth="1"/>
    <col min="8" max="8" width="29.7109375" style="58" customWidth="1"/>
    <col min="9" max="9" width="6.7109375" style="61" customWidth="1"/>
    <col min="10" max="10" width="59.140625" style="58" customWidth="1"/>
    <col min="11" max="16384" width="11.421875" style="58" customWidth="1"/>
  </cols>
  <sheetData>
    <row r="1" spans="5:10" ht="15">
      <c r="E1" s="10" t="s">
        <v>3</v>
      </c>
      <c r="F1" s="58" t="s">
        <v>6</v>
      </c>
      <c r="G1" s="58" t="s">
        <v>0</v>
      </c>
      <c r="H1" s="58" t="s">
        <v>1</v>
      </c>
      <c r="I1" s="61" t="s">
        <v>145</v>
      </c>
      <c r="J1" s="58" t="s">
        <v>2</v>
      </c>
    </row>
    <row r="2" ht="15">
      <c r="E2" s="10" t="s">
        <v>39</v>
      </c>
    </row>
    <row r="3" spans="1:10" ht="21">
      <c r="A3" s="13"/>
      <c r="B3" s="40" t="s">
        <v>59</v>
      </c>
      <c r="C3" s="5"/>
      <c r="D3" s="5" t="s">
        <v>63</v>
      </c>
      <c r="E3" s="19" t="s">
        <v>4</v>
      </c>
      <c r="F3" s="5" t="s">
        <v>340</v>
      </c>
      <c r="G3" s="71" t="s">
        <v>68</v>
      </c>
      <c r="H3" s="72">
        <v>44143245254</v>
      </c>
      <c r="I3" s="74"/>
      <c r="J3" s="2" t="s">
        <v>66</v>
      </c>
    </row>
    <row r="4" spans="1:10" ht="21.75" thickBot="1">
      <c r="A4" s="13"/>
      <c r="B4" s="40"/>
      <c r="C4" s="5"/>
      <c r="D4" s="5" t="s">
        <v>360</v>
      </c>
      <c r="E4" s="19"/>
      <c r="F4" s="5"/>
      <c r="G4" s="71" t="s">
        <v>361</v>
      </c>
      <c r="H4" s="72">
        <v>44143245254</v>
      </c>
      <c r="I4" s="74"/>
      <c r="J4" s="3" t="s">
        <v>362</v>
      </c>
    </row>
    <row r="5" spans="1:10" ht="21.75" thickBot="1">
      <c r="A5" s="13"/>
      <c r="B5" s="54" t="s">
        <v>177</v>
      </c>
      <c r="C5" s="55"/>
      <c r="D5" s="55"/>
      <c r="E5" s="56" t="s">
        <v>38</v>
      </c>
      <c r="F5" s="55"/>
      <c r="G5" s="78">
        <v>224000</v>
      </c>
      <c r="H5" s="78">
        <f>H61</f>
        <v>239255</v>
      </c>
      <c r="I5" s="62"/>
      <c r="J5" s="57" t="s">
        <v>146</v>
      </c>
    </row>
    <row r="6" spans="2:10" ht="15.75">
      <c r="B6" s="7"/>
      <c r="C6" s="21" t="s">
        <v>178</v>
      </c>
      <c r="D6" s="21"/>
      <c r="E6" s="22" t="s">
        <v>5</v>
      </c>
      <c r="F6" s="59"/>
      <c r="G6" s="79">
        <f>G5</f>
        <v>224000</v>
      </c>
      <c r="H6" s="79">
        <f>G6+(I6-1)*1000+255</f>
        <v>231255</v>
      </c>
      <c r="I6" s="67">
        <v>8</v>
      </c>
      <c r="J6" s="47" t="s">
        <v>93</v>
      </c>
    </row>
    <row r="7" spans="2:10" ht="51.75" customHeight="1">
      <c r="B7" s="7"/>
      <c r="C7" s="15"/>
      <c r="D7" s="60" t="s">
        <v>62</v>
      </c>
      <c r="E7" s="44" t="s">
        <v>5</v>
      </c>
      <c r="F7" s="49"/>
      <c r="G7" s="80">
        <f>G6+1</f>
        <v>224001</v>
      </c>
      <c r="H7" s="80">
        <f>G7+7199</f>
        <v>231200</v>
      </c>
      <c r="I7" s="63"/>
      <c r="J7" s="50" t="s">
        <v>71</v>
      </c>
    </row>
    <row r="8" spans="2:10" ht="63.75" customHeight="1">
      <c r="B8" s="7"/>
      <c r="C8" s="15"/>
      <c r="D8" s="32" t="s">
        <v>51</v>
      </c>
      <c r="E8" s="36" t="s">
        <v>37</v>
      </c>
      <c r="F8" s="29"/>
      <c r="G8" s="81">
        <f>H7+1</f>
        <v>231201</v>
      </c>
      <c r="H8" s="81">
        <f>G8+I8</f>
        <v>231216</v>
      </c>
      <c r="I8" s="64">
        <v>15</v>
      </c>
      <c r="J8" s="31" t="s">
        <v>52</v>
      </c>
    </row>
    <row r="9" spans="2:10" ht="13.5" customHeight="1">
      <c r="B9" s="7"/>
      <c r="C9" s="27"/>
      <c r="D9" s="32" t="s">
        <v>94</v>
      </c>
      <c r="E9" s="36" t="s">
        <v>37</v>
      </c>
      <c r="F9" s="29"/>
      <c r="G9" s="81">
        <f>H8+1</f>
        <v>231217</v>
      </c>
      <c r="H9" s="81">
        <f>G9+I9</f>
        <v>231244</v>
      </c>
      <c r="I9" s="64">
        <v>27</v>
      </c>
      <c r="J9" s="31" t="s">
        <v>106</v>
      </c>
    </row>
    <row r="10" spans="2:10" ht="29.25" customHeight="1">
      <c r="B10" s="7"/>
      <c r="C10" s="15"/>
      <c r="D10" s="33" t="s">
        <v>81</v>
      </c>
      <c r="E10" s="38" t="s">
        <v>37</v>
      </c>
      <c r="F10" s="25"/>
      <c r="G10" s="81">
        <f>H9+1</f>
        <v>231245</v>
      </c>
      <c r="H10" s="26"/>
      <c r="I10" s="65"/>
      <c r="J10" s="37" t="s">
        <v>50</v>
      </c>
    </row>
    <row r="11" spans="2:10" ht="15.75" customHeight="1">
      <c r="B11" s="7"/>
      <c r="C11" s="15"/>
      <c r="D11" s="33" t="s">
        <v>82</v>
      </c>
      <c r="E11" s="38" t="s">
        <v>37</v>
      </c>
      <c r="F11" s="25"/>
      <c r="G11" s="81">
        <f>G10+1</f>
        <v>231246</v>
      </c>
      <c r="H11" s="81">
        <f>G11+I11</f>
        <v>231254</v>
      </c>
      <c r="I11" s="64">
        <v>8</v>
      </c>
      <c r="J11" s="37" t="s">
        <v>95</v>
      </c>
    </row>
    <row r="12" spans="2:10" ht="47.25">
      <c r="B12" s="7"/>
      <c r="C12" s="21" t="s">
        <v>179</v>
      </c>
      <c r="D12" s="21"/>
      <c r="E12" s="22" t="s">
        <v>37</v>
      </c>
      <c r="F12" s="59"/>
      <c r="G12" s="79">
        <f>G6+I6*1000</f>
        <v>232000</v>
      </c>
      <c r="H12" s="79">
        <f>G12+(I12-1)*1000+255</f>
        <v>232255</v>
      </c>
      <c r="I12" s="67">
        <v>1</v>
      </c>
      <c r="J12" s="47" t="s">
        <v>99</v>
      </c>
    </row>
    <row r="13" spans="2:10" ht="13.5" customHeight="1">
      <c r="B13" s="7"/>
      <c r="C13" s="27"/>
      <c r="D13" s="32" t="s">
        <v>40</v>
      </c>
      <c r="E13" s="28" t="s">
        <v>37</v>
      </c>
      <c r="F13" s="29"/>
      <c r="G13" s="81">
        <f>G12+1</f>
        <v>232001</v>
      </c>
      <c r="H13" s="81">
        <f>G13+I13</f>
        <v>232015</v>
      </c>
      <c r="I13" s="64">
        <v>14</v>
      </c>
      <c r="J13" s="31" t="s">
        <v>180</v>
      </c>
    </row>
    <row r="14" spans="2:10" ht="13.5" customHeight="1">
      <c r="B14" s="7"/>
      <c r="C14" s="27"/>
      <c r="D14" s="32" t="s">
        <v>76</v>
      </c>
      <c r="E14" s="28" t="s">
        <v>37</v>
      </c>
      <c r="F14" s="29"/>
      <c r="G14" s="81">
        <f>H13+1</f>
        <v>232016</v>
      </c>
      <c r="H14" s="81">
        <f>G14+I14</f>
        <v>232031</v>
      </c>
      <c r="I14" s="64">
        <v>15</v>
      </c>
      <c r="J14" s="31"/>
    </row>
    <row r="15" spans="2:10" ht="13.5" customHeight="1">
      <c r="B15" s="7"/>
      <c r="C15" s="27"/>
      <c r="D15" s="32" t="s">
        <v>77</v>
      </c>
      <c r="E15" s="36" t="s">
        <v>37</v>
      </c>
      <c r="F15" s="29"/>
      <c r="G15" s="81">
        <f aca="true" t="shared" si="0" ref="G15:G27">H14+1</f>
        <v>232032</v>
      </c>
      <c r="H15" s="81">
        <f>G15+I15</f>
        <v>232047</v>
      </c>
      <c r="I15" s="64">
        <v>15</v>
      </c>
      <c r="J15" s="31"/>
    </row>
    <row r="16" spans="2:10" ht="13.5" customHeight="1">
      <c r="B16" s="7"/>
      <c r="C16" s="27"/>
      <c r="D16" s="32" t="s">
        <v>75</v>
      </c>
      <c r="E16" s="36" t="s">
        <v>37</v>
      </c>
      <c r="F16" s="29"/>
      <c r="G16" s="81">
        <f t="shared" si="0"/>
        <v>232048</v>
      </c>
      <c r="H16" s="81">
        <f>G16+I16</f>
        <v>232063</v>
      </c>
      <c r="I16" s="64">
        <v>15</v>
      </c>
      <c r="J16" s="31"/>
    </row>
    <row r="17" spans="2:10" ht="13.5" customHeight="1">
      <c r="B17" s="7"/>
      <c r="C17" s="27"/>
      <c r="D17" s="32" t="s">
        <v>41</v>
      </c>
      <c r="E17" s="28" t="s">
        <v>37</v>
      </c>
      <c r="F17" s="29"/>
      <c r="G17" s="81">
        <f t="shared" si="0"/>
        <v>232064</v>
      </c>
      <c r="H17" s="81">
        <f aca="true" t="shared" si="1" ref="H17:H27">G17+I17</f>
        <v>232079</v>
      </c>
      <c r="I17" s="64">
        <v>15</v>
      </c>
      <c r="J17" s="31"/>
    </row>
    <row r="18" spans="2:10" ht="13.5" customHeight="1">
      <c r="B18" s="7"/>
      <c r="C18" s="27"/>
      <c r="D18" s="32" t="s">
        <v>42</v>
      </c>
      <c r="E18" s="28" t="s">
        <v>37</v>
      </c>
      <c r="F18" s="29"/>
      <c r="G18" s="81">
        <f t="shared" si="0"/>
        <v>232080</v>
      </c>
      <c r="H18" s="81">
        <f t="shared" si="1"/>
        <v>232095</v>
      </c>
      <c r="I18" s="64">
        <v>15</v>
      </c>
      <c r="J18" s="31" t="s">
        <v>78</v>
      </c>
    </row>
    <row r="19" spans="2:10" ht="13.5" customHeight="1">
      <c r="B19" s="7"/>
      <c r="C19" s="27"/>
      <c r="D19" s="32" t="s">
        <v>43</v>
      </c>
      <c r="E19" s="28" t="s">
        <v>37</v>
      </c>
      <c r="F19" s="29"/>
      <c r="G19" s="81">
        <f t="shared" si="0"/>
        <v>232096</v>
      </c>
      <c r="H19" s="81">
        <f t="shared" si="1"/>
        <v>232111</v>
      </c>
      <c r="I19" s="64">
        <v>15</v>
      </c>
      <c r="J19" s="31"/>
    </row>
    <row r="20" spans="2:10" ht="13.5" customHeight="1">
      <c r="B20" s="7"/>
      <c r="C20" s="27"/>
      <c r="D20" s="32" t="s">
        <v>44</v>
      </c>
      <c r="E20" s="28" t="s">
        <v>37</v>
      </c>
      <c r="F20" s="29"/>
      <c r="G20" s="81">
        <f t="shared" si="0"/>
        <v>232112</v>
      </c>
      <c r="H20" s="81">
        <f t="shared" si="1"/>
        <v>232127</v>
      </c>
      <c r="I20" s="64">
        <v>15</v>
      </c>
      <c r="J20" s="31"/>
    </row>
    <row r="21" spans="2:10" ht="13.5" customHeight="1">
      <c r="B21" s="7"/>
      <c r="C21" s="27"/>
      <c r="D21" s="32" t="s">
        <v>83</v>
      </c>
      <c r="E21" s="28" t="s">
        <v>37</v>
      </c>
      <c r="F21" s="29"/>
      <c r="G21" s="81">
        <f t="shared" si="0"/>
        <v>232128</v>
      </c>
      <c r="H21" s="81">
        <f t="shared" si="1"/>
        <v>232143</v>
      </c>
      <c r="I21" s="64">
        <v>15</v>
      </c>
      <c r="J21" s="31" t="s">
        <v>55</v>
      </c>
    </row>
    <row r="22" spans="2:10" ht="13.5" customHeight="1">
      <c r="B22" s="7"/>
      <c r="C22" s="27"/>
      <c r="D22" s="32" t="s">
        <v>45</v>
      </c>
      <c r="E22" s="28" t="s">
        <v>37</v>
      </c>
      <c r="F22" s="29"/>
      <c r="G22" s="81">
        <f t="shared" si="0"/>
        <v>232144</v>
      </c>
      <c r="H22" s="81">
        <f t="shared" si="1"/>
        <v>232159</v>
      </c>
      <c r="I22" s="64">
        <v>15</v>
      </c>
      <c r="J22" s="31"/>
    </row>
    <row r="23" spans="2:10" ht="13.5" customHeight="1">
      <c r="B23" s="7"/>
      <c r="C23" s="27"/>
      <c r="D23" s="32" t="s">
        <v>46</v>
      </c>
      <c r="E23" s="28" t="s">
        <v>37</v>
      </c>
      <c r="F23" s="29"/>
      <c r="G23" s="81">
        <f t="shared" si="0"/>
        <v>232160</v>
      </c>
      <c r="H23" s="81">
        <f t="shared" si="1"/>
        <v>232175</v>
      </c>
      <c r="I23" s="64">
        <v>15</v>
      </c>
      <c r="J23" s="31"/>
    </row>
    <row r="24" spans="2:10" ht="13.5" customHeight="1">
      <c r="B24" s="7"/>
      <c r="C24" s="27"/>
      <c r="D24" s="32" t="s">
        <v>47</v>
      </c>
      <c r="E24" s="28" t="s">
        <v>37</v>
      </c>
      <c r="F24" s="29"/>
      <c r="G24" s="81">
        <f t="shared" si="0"/>
        <v>232176</v>
      </c>
      <c r="H24" s="81">
        <f t="shared" si="1"/>
        <v>232191</v>
      </c>
      <c r="I24" s="64">
        <v>15</v>
      </c>
      <c r="J24" s="31"/>
    </row>
    <row r="25" spans="2:10" ht="13.5" customHeight="1">
      <c r="B25" s="7"/>
      <c r="C25" s="27"/>
      <c r="D25" s="32" t="s">
        <v>48</v>
      </c>
      <c r="E25" s="28" t="s">
        <v>37</v>
      </c>
      <c r="F25" s="29"/>
      <c r="G25" s="81">
        <f t="shared" si="0"/>
        <v>232192</v>
      </c>
      <c r="H25" s="81">
        <f t="shared" si="1"/>
        <v>232207</v>
      </c>
      <c r="I25" s="64">
        <v>15</v>
      </c>
      <c r="J25" s="31"/>
    </row>
    <row r="26" spans="2:10" ht="15.75" customHeight="1">
      <c r="B26" s="7"/>
      <c r="C26" s="15"/>
      <c r="D26" s="32" t="s">
        <v>94</v>
      </c>
      <c r="E26" s="38" t="s">
        <v>37</v>
      </c>
      <c r="F26" s="25"/>
      <c r="G26" s="81">
        <f t="shared" si="0"/>
        <v>232208</v>
      </c>
      <c r="H26" s="81">
        <f t="shared" si="1"/>
        <v>232223</v>
      </c>
      <c r="I26" s="64">
        <v>15</v>
      </c>
      <c r="J26" s="31" t="s">
        <v>107</v>
      </c>
    </row>
    <row r="27" spans="2:10" ht="15.75" customHeight="1">
      <c r="B27" s="7"/>
      <c r="C27" s="15"/>
      <c r="D27" s="33" t="s">
        <v>82</v>
      </c>
      <c r="E27" s="38" t="s">
        <v>37</v>
      </c>
      <c r="F27" s="25"/>
      <c r="G27" s="81">
        <f t="shared" si="0"/>
        <v>232224</v>
      </c>
      <c r="H27" s="81">
        <f t="shared" si="1"/>
        <v>232254</v>
      </c>
      <c r="I27" s="64">
        <v>30</v>
      </c>
      <c r="J27" s="37" t="s">
        <v>95</v>
      </c>
    </row>
    <row r="28" spans="2:10" ht="31.5">
      <c r="B28" s="7"/>
      <c r="C28" s="21" t="s">
        <v>181</v>
      </c>
      <c r="D28" s="21"/>
      <c r="E28" s="22" t="s">
        <v>37</v>
      </c>
      <c r="F28" s="59"/>
      <c r="G28" s="79">
        <f>G12+I12*1000</f>
        <v>233000</v>
      </c>
      <c r="H28" s="79">
        <f>G28+(I28-1)*1000+255</f>
        <v>234255</v>
      </c>
      <c r="I28" s="67">
        <v>2</v>
      </c>
      <c r="J28" s="53" t="s">
        <v>140</v>
      </c>
    </row>
    <row r="29" spans="2:10" ht="45" customHeight="1">
      <c r="B29" s="7"/>
      <c r="C29" s="27"/>
      <c r="D29" s="32" t="s">
        <v>109</v>
      </c>
      <c r="E29" s="36" t="s">
        <v>37</v>
      </c>
      <c r="F29" s="29"/>
      <c r="G29" s="81">
        <f>G28+1</f>
        <v>233001</v>
      </c>
      <c r="H29" s="81">
        <f aca="true" t="shared" si="2" ref="H29:H34">G29+I29</f>
        <v>233100</v>
      </c>
      <c r="I29" s="64">
        <v>99</v>
      </c>
      <c r="J29" s="31" t="s">
        <v>112</v>
      </c>
    </row>
    <row r="30" spans="2:10" ht="47.25" customHeight="1">
      <c r="B30" s="7"/>
      <c r="C30" s="27"/>
      <c r="D30" s="32" t="s">
        <v>108</v>
      </c>
      <c r="E30" s="36" t="s">
        <v>37</v>
      </c>
      <c r="F30" s="29"/>
      <c r="G30" s="81">
        <f>H29+1</f>
        <v>233101</v>
      </c>
      <c r="H30" s="81">
        <f t="shared" si="2"/>
        <v>233200</v>
      </c>
      <c r="I30" s="64">
        <v>99</v>
      </c>
      <c r="J30" s="31" t="s">
        <v>54</v>
      </c>
    </row>
    <row r="31" spans="2:10" ht="15.75" customHeight="1">
      <c r="B31" s="7"/>
      <c r="C31" s="15"/>
      <c r="D31" s="33" t="s">
        <v>57</v>
      </c>
      <c r="E31" s="38" t="s">
        <v>37</v>
      </c>
      <c r="F31" s="25"/>
      <c r="G31" s="81">
        <f>H30+1</f>
        <v>233201</v>
      </c>
      <c r="H31" s="81">
        <f t="shared" si="2"/>
        <v>233254</v>
      </c>
      <c r="I31" s="64">
        <v>53</v>
      </c>
      <c r="J31" s="37" t="s">
        <v>95</v>
      </c>
    </row>
    <row r="32" spans="2:10" ht="47.25" customHeight="1">
      <c r="B32" s="7"/>
      <c r="C32" s="27"/>
      <c r="D32" s="32" t="s">
        <v>111</v>
      </c>
      <c r="E32" s="36" t="s">
        <v>37</v>
      </c>
      <c r="F32" s="29" t="s">
        <v>252</v>
      </c>
      <c r="G32" s="81">
        <f>G29+1000</f>
        <v>234001</v>
      </c>
      <c r="H32" s="81">
        <f t="shared" si="2"/>
        <v>234100</v>
      </c>
      <c r="I32" s="64">
        <v>99</v>
      </c>
      <c r="J32" s="31" t="s">
        <v>112</v>
      </c>
    </row>
    <row r="33" spans="2:10" ht="45.75" customHeight="1">
      <c r="B33" s="7"/>
      <c r="C33" s="27"/>
      <c r="D33" s="32" t="s">
        <v>110</v>
      </c>
      <c r="E33" s="36" t="s">
        <v>37</v>
      </c>
      <c r="F33" s="29"/>
      <c r="G33" s="81">
        <f>H32+1</f>
        <v>234101</v>
      </c>
      <c r="H33" s="81">
        <f t="shared" si="2"/>
        <v>234200</v>
      </c>
      <c r="I33" s="64">
        <v>99</v>
      </c>
      <c r="J33" s="31" t="s">
        <v>54</v>
      </c>
    </row>
    <row r="34" spans="2:10" ht="15.75" customHeight="1">
      <c r="B34" s="7"/>
      <c r="C34" s="15"/>
      <c r="D34" s="33" t="s">
        <v>57</v>
      </c>
      <c r="E34" s="38" t="s">
        <v>37</v>
      </c>
      <c r="F34" s="25"/>
      <c r="G34" s="81">
        <f>H33+1</f>
        <v>234201</v>
      </c>
      <c r="H34" s="81">
        <f t="shared" si="2"/>
        <v>234254</v>
      </c>
      <c r="I34" s="64">
        <v>53</v>
      </c>
      <c r="J34" s="37" t="s">
        <v>95</v>
      </c>
    </row>
    <row r="35" spans="2:10" ht="63">
      <c r="B35" s="7"/>
      <c r="C35" s="21" t="s">
        <v>182</v>
      </c>
      <c r="D35" s="46" t="s">
        <v>80</v>
      </c>
      <c r="E35" s="22" t="s">
        <v>37</v>
      </c>
      <c r="F35" s="59"/>
      <c r="G35" s="79">
        <f>G28+I28*1000</f>
        <v>235000</v>
      </c>
      <c r="H35" s="79">
        <f>G35+(I35-1)*1000+255</f>
        <v>237255</v>
      </c>
      <c r="I35" s="67">
        <v>3</v>
      </c>
      <c r="J35" s="53" t="s">
        <v>139</v>
      </c>
    </row>
    <row r="36" spans="2:10" ht="53.25" customHeight="1">
      <c r="B36" s="7"/>
      <c r="C36" s="16"/>
      <c r="D36" s="33" t="s">
        <v>183</v>
      </c>
      <c r="E36" s="24" t="s">
        <v>37</v>
      </c>
      <c r="F36" s="25"/>
      <c r="G36" s="81">
        <f>G35+1</f>
        <v>235001</v>
      </c>
      <c r="H36" s="26"/>
      <c r="I36" s="65"/>
      <c r="J36" s="17" t="s">
        <v>113</v>
      </c>
    </row>
    <row r="37" spans="2:10" ht="27.75" customHeight="1">
      <c r="B37" s="7"/>
      <c r="C37" s="15"/>
      <c r="D37" s="33" t="s">
        <v>184</v>
      </c>
      <c r="E37" s="24" t="s">
        <v>37</v>
      </c>
      <c r="F37" s="25"/>
      <c r="G37" s="82">
        <f>G36+1</f>
        <v>235002</v>
      </c>
      <c r="H37" s="26"/>
      <c r="I37" s="65"/>
      <c r="J37" s="17" t="s">
        <v>86</v>
      </c>
    </row>
    <row r="38" spans="2:10" ht="28.5" customHeight="1">
      <c r="B38" s="7"/>
      <c r="C38" s="15"/>
      <c r="D38" s="33" t="s">
        <v>185</v>
      </c>
      <c r="E38" s="24" t="s">
        <v>37</v>
      </c>
      <c r="F38" s="25"/>
      <c r="G38" s="82">
        <f aca="true" t="shared" si="3" ref="G38:G44">G37+1</f>
        <v>235003</v>
      </c>
      <c r="H38" s="26"/>
      <c r="I38" s="65"/>
      <c r="J38" s="17" t="s">
        <v>86</v>
      </c>
    </row>
    <row r="39" spans="2:10" ht="27.75" customHeight="1">
      <c r="B39" s="7"/>
      <c r="C39" s="15"/>
      <c r="D39" s="33" t="s">
        <v>186</v>
      </c>
      <c r="E39" s="24" t="s">
        <v>37</v>
      </c>
      <c r="F39" s="25"/>
      <c r="G39" s="82">
        <f t="shared" si="3"/>
        <v>235004</v>
      </c>
      <c r="H39" s="26"/>
      <c r="I39" s="65"/>
      <c r="J39" s="17" t="s">
        <v>86</v>
      </c>
    </row>
    <row r="40" spans="2:10" ht="30">
      <c r="B40" s="7"/>
      <c r="C40" s="15"/>
      <c r="D40" s="33" t="s">
        <v>187</v>
      </c>
      <c r="E40" s="24" t="s">
        <v>37</v>
      </c>
      <c r="F40" s="25"/>
      <c r="G40" s="82">
        <f t="shared" si="3"/>
        <v>235005</v>
      </c>
      <c r="H40" s="26"/>
      <c r="I40" s="66"/>
      <c r="J40" s="31" t="s">
        <v>72</v>
      </c>
    </row>
    <row r="41" spans="2:10" ht="13.5" customHeight="1">
      <c r="B41" s="7"/>
      <c r="C41" s="27"/>
      <c r="D41" s="52" t="s">
        <v>188</v>
      </c>
      <c r="E41" s="28" t="s">
        <v>37</v>
      </c>
      <c r="F41" s="29"/>
      <c r="G41" s="83">
        <f t="shared" si="3"/>
        <v>235006</v>
      </c>
      <c r="H41" s="30"/>
      <c r="I41" s="66"/>
      <c r="J41" s="51" t="s">
        <v>90</v>
      </c>
    </row>
    <row r="42" spans="2:10" ht="13.5" customHeight="1">
      <c r="B42" s="7"/>
      <c r="C42" s="27"/>
      <c r="D42" s="34" t="s">
        <v>79</v>
      </c>
      <c r="E42" s="28" t="s">
        <v>37</v>
      </c>
      <c r="F42" s="29"/>
      <c r="G42" s="82">
        <f t="shared" si="3"/>
        <v>235007</v>
      </c>
      <c r="H42" s="30"/>
      <c r="I42" s="66"/>
      <c r="J42" s="31" t="s">
        <v>72</v>
      </c>
    </row>
    <row r="43" spans="2:10" ht="13.5" customHeight="1">
      <c r="B43" s="7"/>
      <c r="C43" s="27"/>
      <c r="D43" s="34" t="s">
        <v>189</v>
      </c>
      <c r="E43" s="24" t="s">
        <v>37</v>
      </c>
      <c r="F43" s="29"/>
      <c r="G43" s="82">
        <f t="shared" si="3"/>
        <v>235008</v>
      </c>
      <c r="H43" s="29"/>
      <c r="I43" s="66"/>
      <c r="J43" s="31" t="s">
        <v>72</v>
      </c>
    </row>
    <row r="44" spans="2:10" ht="13.5" customHeight="1">
      <c r="B44" s="7"/>
      <c r="C44" s="27"/>
      <c r="D44" s="34" t="s">
        <v>115</v>
      </c>
      <c r="E44" s="38" t="s">
        <v>37</v>
      </c>
      <c r="F44" s="29"/>
      <c r="G44" s="82">
        <f t="shared" si="3"/>
        <v>235009</v>
      </c>
      <c r="H44" s="81">
        <f aca="true" t="shared" si="4" ref="H44:H57">G44+I44</f>
        <v>235031</v>
      </c>
      <c r="I44" s="64">
        <v>22</v>
      </c>
      <c r="J44" s="17" t="s">
        <v>114</v>
      </c>
    </row>
    <row r="45" spans="2:10" ht="28.5" customHeight="1">
      <c r="B45" s="7"/>
      <c r="C45" s="27"/>
      <c r="D45" s="32" t="s">
        <v>122</v>
      </c>
      <c r="E45" s="28" t="s">
        <v>37</v>
      </c>
      <c r="F45" s="29"/>
      <c r="G45" s="81">
        <f>H44+1</f>
        <v>235032</v>
      </c>
      <c r="H45" s="81">
        <f t="shared" si="4"/>
        <v>235047</v>
      </c>
      <c r="I45" s="64">
        <v>15</v>
      </c>
      <c r="J45" s="31" t="s">
        <v>72</v>
      </c>
    </row>
    <row r="46" spans="2:10" ht="32.25" customHeight="1">
      <c r="B46" s="7"/>
      <c r="C46" s="27"/>
      <c r="D46" s="32" t="s">
        <v>118</v>
      </c>
      <c r="E46" s="28" t="s">
        <v>37</v>
      </c>
      <c r="F46" s="29"/>
      <c r="G46" s="81">
        <f aca="true" t="shared" si="5" ref="G46:G57">H45+1</f>
        <v>235048</v>
      </c>
      <c r="H46" s="81">
        <f t="shared" si="4"/>
        <v>235063</v>
      </c>
      <c r="I46" s="64">
        <v>15</v>
      </c>
      <c r="J46" s="31" t="s">
        <v>123</v>
      </c>
    </row>
    <row r="47" spans="2:10" ht="32.25" customHeight="1">
      <c r="B47" s="7"/>
      <c r="C47" s="27"/>
      <c r="D47" s="32" t="s">
        <v>117</v>
      </c>
      <c r="E47" s="36" t="s">
        <v>37</v>
      </c>
      <c r="F47" s="29"/>
      <c r="G47" s="81">
        <f t="shared" si="5"/>
        <v>235064</v>
      </c>
      <c r="H47" s="81">
        <f t="shared" si="4"/>
        <v>235079</v>
      </c>
      <c r="I47" s="64">
        <v>15</v>
      </c>
      <c r="J47" s="31" t="s">
        <v>123</v>
      </c>
    </row>
    <row r="48" spans="2:10" ht="52.5" customHeight="1">
      <c r="B48" s="7"/>
      <c r="C48" s="27"/>
      <c r="D48" s="35" t="s">
        <v>53</v>
      </c>
      <c r="E48" s="24" t="s">
        <v>37</v>
      </c>
      <c r="F48" s="29"/>
      <c r="G48" s="81">
        <f t="shared" si="5"/>
        <v>235080</v>
      </c>
      <c r="H48" s="81">
        <f t="shared" si="4"/>
        <v>235095</v>
      </c>
      <c r="I48" s="64">
        <v>15</v>
      </c>
      <c r="J48" s="31" t="s">
        <v>123</v>
      </c>
    </row>
    <row r="49" spans="2:10" ht="28.5" customHeight="1">
      <c r="B49" s="7"/>
      <c r="C49" s="27"/>
      <c r="D49" s="35" t="s">
        <v>91</v>
      </c>
      <c r="E49" s="28" t="s">
        <v>37</v>
      </c>
      <c r="F49" s="29"/>
      <c r="G49" s="81">
        <f t="shared" si="5"/>
        <v>235096</v>
      </c>
      <c r="H49" s="81">
        <f t="shared" si="4"/>
        <v>235111</v>
      </c>
      <c r="I49" s="64">
        <v>15</v>
      </c>
      <c r="J49" s="31" t="s">
        <v>123</v>
      </c>
    </row>
    <row r="50" spans="2:10" ht="42.75" customHeight="1">
      <c r="B50" s="7"/>
      <c r="C50" s="27"/>
      <c r="D50" s="35" t="s">
        <v>92</v>
      </c>
      <c r="E50" s="28" t="s">
        <v>37</v>
      </c>
      <c r="F50" s="29"/>
      <c r="G50" s="81">
        <f t="shared" si="5"/>
        <v>235112</v>
      </c>
      <c r="H50" s="81">
        <f t="shared" si="4"/>
        <v>235127</v>
      </c>
      <c r="I50" s="64">
        <v>15</v>
      </c>
      <c r="J50" s="31" t="s">
        <v>123</v>
      </c>
    </row>
    <row r="51" spans="2:10" ht="59.25" customHeight="1">
      <c r="B51" s="7"/>
      <c r="C51" s="27"/>
      <c r="D51" s="35" t="s">
        <v>56</v>
      </c>
      <c r="E51" s="28" t="s">
        <v>37</v>
      </c>
      <c r="F51" s="29"/>
      <c r="G51" s="81">
        <f t="shared" si="5"/>
        <v>235128</v>
      </c>
      <c r="H51" s="81">
        <f t="shared" si="4"/>
        <v>235143</v>
      </c>
      <c r="I51" s="64">
        <v>15</v>
      </c>
      <c r="J51" s="31" t="s">
        <v>123</v>
      </c>
    </row>
    <row r="52" spans="2:10" ht="66" customHeight="1">
      <c r="B52" s="7"/>
      <c r="C52" s="27"/>
      <c r="D52" s="35" t="s">
        <v>120</v>
      </c>
      <c r="E52" s="36" t="s">
        <v>37</v>
      </c>
      <c r="F52" s="29"/>
      <c r="G52" s="81">
        <f t="shared" si="5"/>
        <v>235144</v>
      </c>
      <c r="H52" s="81">
        <f t="shared" si="4"/>
        <v>235159</v>
      </c>
      <c r="I52" s="64">
        <v>15</v>
      </c>
      <c r="J52" s="31" t="s">
        <v>123</v>
      </c>
    </row>
    <row r="53" spans="2:10" ht="28.5" customHeight="1">
      <c r="B53" s="7"/>
      <c r="C53" s="27"/>
      <c r="D53" s="35" t="s">
        <v>121</v>
      </c>
      <c r="E53" s="28" t="s">
        <v>37</v>
      </c>
      <c r="F53" s="29"/>
      <c r="G53" s="81">
        <f t="shared" si="5"/>
        <v>235160</v>
      </c>
      <c r="H53" s="81">
        <f t="shared" si="4"/>
        <v>235175</v>
      </c>
      <c r="I53" s="64">
        <v>15</v>
      </c>
      <c r="J53" s="31" t="s">
        <v>123</v>
      </c>
    </row>
    <row r="54" spans="2:10" ht="28.5" customHeight="1">
      <c r="B54" s="7"/>
      <c r="C54" s="27"/>
      <c r="D54" s="35" t="s">
        <v>119</v>
      </c>
      <c r="E54" s="36" t="s">
        <v>37</v>
      </c>
      <c r="F54" s="29"/>
      <c r="G54" s="81">
        <f t="shared" si="5"/>
        <v>235176</v>
      </c>
      <c r="H54" s="81">
        <f t="shared" si="4"/>
        <v>235191</v>
      </c>
      <c r="I54" s="64">
        <v>15</v>
      </c>
      <c r="J54" s="31" t="s">
        <v>123</v>
      </c>
    </row>
    <row r="55" spans="2:10" ht="28.5" customHeight="1">
      <c r="B55" s="7"/>
      <c r="C55" s="27"/>
      <c r="D55" s="35" t="s">
        <v>45</v>
      </c>
      <c r="E55" s="36" t="s">
        <v>37</v>
      </c>
      <c r="F55" s="29"/>
      <c r="G55" s="81">
        <f t="shared" si="5"/>
        <v>235192</v>
      </c>
      <c r="H55" s="81">
        <f t="shared" si="4"/>
        <v>235207</v>
      </c>
      <c r="I55" s="64">
        <v>15</v>
      </c>
      <c r="J55" s="31" t="s">
        <v>123</v>
      </c>
    </row>
    <row r="56" spans="2:10" ht="39.75" customHeight="1">
      <c r="B56" s="7"/>
      <c r="C56" s="27"/>
      <c r="D56" s="35" t="s">
        <v>46</v>
      </c>
      <c r="E56" s="28" t="s">
        <v>37</v>
      </c>
      <c r="F56" s="29"/>
      <c r="G56" s="81">
        <f t="shared" si="5"/>
        <v>235208</v>
      </c>
      <c r="H56" s="81">
        <f t="shared" si="4"/>
        <v>235223</v>
      </c>
      <c r="I56" s="64">
        <v>15</v>
      </c>
      <c r="J56" s="31" t="s">
        <v>123</v>
      </c>
    </row>
    <row r="57" spans="2:10" ht="15.75" customHeight="1">
      <c r="B57" s="7"/>
      <c r="C57" s="15"/>
      <c r="D57" s="33" t="s">
        <v>57</v>
      </c>
      <c r="E57" s="38" t="s">
        <v>37</v>
      </c>
      <c r="F57" s="25"/>
      <c r="G57" s="81">
        <f t="shared" si="5"/>
        <v>235224</v>
      </c>
      <c r="H57" s="81">
        <f t="shared" si="4"/>
        <v>235254</v>
      </c>
      <c r="I57" s="64">
        <v>30</v>
      </c>
      <c r="J57" s="37" t="s">
        <v>95</v>
      </c>
    </row>
    <row r="58" spans="2:10" ht="90.75" customHeight="1">
      <c r="B58" s="7"/>
      <c r="C58" s="27"/>
      <c r="D58" s="87" t="s">
        <v>265</v>
      </c>
      <c r="E58" s="88" t="s">
        <v>38</v>
      </c>
      <c r="F58" s="91" t="s">
        <v>266</v>
      </c>
      <c r="G58" s="89">
        <f>G35+1000</f>
        <v>236000</v>
      </c>
      <c r="H58" s="89">
        <f>G58+(I58-1)*1000+255</f>
        <v>236255</v>
      </c>
      <c r="I58" s="68">
        <v>1</v>
      </c>
      <c r="J58" s="43" t="s">
        <v>116</v>
      </c>
    </row>
    <row r="59" spans="2:10" ht="77.25" customHeight="1">
      <c r="B59" s="7"/>
      <c r="C59" s="27"/>
      <c r="D59" s="41" t="s">
        <v>143</v>
      </c>
      <c r="E59" s="45" t="s">
        <v>37</v>
      </c>
      <c r="F59" s="42"/>
      <c r="G59" s="84">
        <f>G58+I58*1000</f>
        <v>237000</v>
      </c>
      <c r="H59" s="84">
        <f>G59+(I59-1)*1000+255</f>
        <v>237255</v>
      </c>
      <c r="I59" s="68">
        <v>1</v>
      </c>
      <c r="J59" s="43" t="s">
        <v>84</v>
      </c>
    </row>
    <row r="60" spans="2:10" ht="15.75">
      <c r="B60" s="7"/>
      <c r="C60" s="21" t="s">
        <v>190</v>
      </c>
      <c r="D60" s="21"/>
      <c r="E60" s="22" t="s">
        <v>37</v>
      </c>
      <c r="F60" s="59"/>
      <c r="G60" s="79">
        <f>G59+I59*1000</f>
        <v>238000</v>
      </c>
      <c r="H60" s="79">
        <f>G60+(I60-1)*1000+255</f>
        <v>238255</v>
      </c>
      <c r="I60" s="67">
        <v>1</v>
      </c>
      <c r="J60" s="47" t="s">
        <v>102</v>
      </c>
    </row>
    <row r="61" spans="2:10" ht="47.25">
      <c r="B61" s="7"/>
      <c r="C61" s="21" t="s">
        <v>273</v>
      </c>
      <c r="D61" s="21"/>
      <c r="E61" s="22" t="s">
        <v>37</v>
      </c>
      <c r="F61" s="59"/>
      <c r="G61" s="79">
        <f>G60+I60*1000</f>
        <v>239000</v>
      </c>
      <c r="H61" s="79">
        <f>G61+(I61-1)*1000+255</f>
        <v>239255</v>
      </c>
      <c r="I61" s="67">
        <v>1</v>
      </c>
      <c r="J61" s="47" t="s">
        <v>269</v>
      </c>
    </row>
  </sheetData>
  <sheetProtection/>
  <printOptions/>
  <pageMargins left="0.7086614173228347" right="0.7086614173228347" top="0.7874015748031497" bottom="0.7874015748031497" header="0.31496062992125984" footer="0.31496062992125984"/>
  <pageSetup fitToHeight="3" fitToWidth="1" horizontalDpi="600" verticalDpi="600" orientation="landscape"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 Backbone und HAMNET</dc:title>
  <dc:subject/>
  <dc:creator>oe6rke,oe7fmi</dc:creator>
  <cp:keywords/>
  <dc:description/>
  <cp:lastModifiedBy>Admin</cp:lastModifiedBy>
  <cp:lastPrinted>2009-01-16T13:52:12Z</cp:lastPrinted>
  <dcterms:created xsi:type="dcterms:W3CDTF">2008-12-19T18:09:27Z</dcterms:created>
  <dcterms:modified xsi:type="dcterms:W3CDTF">2009-04-09T11:58:47Z</dcterms:modified>
  <cp:category/>
  <cp:version/>
  <cp:contentType/>
  <cp:contentStatus/>
</cp:coreProperties>
</file>